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Arkusz1" sheetId="1" r:id="rId1"/>
    <sheet name="Wykres1" sheetId="2" r:id="rId2"/>
    <sheet name="2003 I półrocze" sheetId="3" r:id="rId3"/>
  </sheets>
  <definedNames>
    <definedName name="_xlnm.Print_Area" localSheetId="2">'2003 I półrocze'!$A$1:$H$139</definedName>
  </definedNames>
  <calcPr fullCalcOnLoad="1"/>
</workbook>
</file>

<file path=xl/comments3.xml><?xml version="1.0" encoding="utf-8"?>
<comments xmlns="http://schemas.openxmlformats.org/spreadsheetml/2006/main">
  <authors>
    <author>UG_Szczaniec2</author>
  </authors>
  <commentList>
    <comment ref="F89" authorId="0">
      <text>
        <r>
          <rPr>
            <b/>
            <sz val="8"/>
            <rFont val="Tahoma"/>
            <family val="0"/>
          </rPr>
          <t>UG_Szczaniec2: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<sst xmlns="http://schemas.openxmlformats.org/spreadsheetml/2006/main" count="215" uniqueCount="143">
  <si>
    <t>Dział</t>
  </si>
  <si>
    <r>
      <rPr>
        <b/>
        <sz val="10"/>
        <rFont val="Arial CE"/>
        <family val="0"/>
      </rPr>
      <t>Rozdz.</t>
    </r>
  </si>
  <si>
    <t>§</t>
  </si>
  <si>
    <t>Treść</t>
  </si>
  <si>
    <t>Plan</t>
  </si>
  <si>
    <t>010</t>
  </si>
  <si>
    <t>Rolnictwo i łowiectwo</t>
  </si>
  <si>
    <t>01095</t>
  </si>
  <si>
    <t>Pozostała działalność</t>
  </si>
  <si>
    <t>020</t>
  </si>
  <si>
    <t>Leśnictwo</t>
  </si>
  <si>
    <t>02095</t>
  </si>
  <si>
    <t>Pozostała działalność</t>
  </si>
  <si>
    <t>0750</t>
  </si>
  <si>
    <t>0830</t>
  </si>
  <si>
    <t>Wpływy z usług</t>
  </si>
  <si>
    <t>0920</t>
  </si>
  <si>
    <t>Pozostałe odsetki</t>
  </si>
  <si>
    <t>Gospodarka mieszkaniowa</t>
  </si>
  <si>
    <t>Gospodarka gruntami i nieruchomościami</t>
  </si>
  <si>
    <t>0470</t>
  </si>
  <si>
    <t>0870</t>
  </si>
  <si>
    <t>Wpływy ze sprzedaży składników majątkowych</t>
  </si>
  <si>
    <t>Działalność usługowa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</si>
  <si>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</si>
  <si>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</si>
  <si>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</si>
  <si>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</si>
  <si>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</si>
  <si>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</si>
  <si>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</si>
  <si>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</si>
  <si>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r>
      <rPr>
        <sz val="10"/>
        <rFont val="Arial CE"/>
        <family val="0"/>
      </rPr>
      <t>Dot.celowe otrzym.z budż.państ.na real. zad. bież.z zakr.adm.rząd.oraz innych zad. zlec. gminie ustawami</t>
    </r>
  </si>
  <si>
    <t>`</t>
  </si>
  <si>
    <t>Dochody od osób prawnych, od osób fizycznych i od innych jednostek nieposiadających osobowości  prawnej oraz wydatki związane z ich poborem</t>
  </si>
  <si>
    <t>0910</t>
  </si>
  <si>
    <t>Odsetki od nieterminowych wpłat 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</si>
  <si>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</si>
  <si>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</si>
  <si>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</si>
  <si>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</si>
  <si>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</si>
  <si>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</si>
  <si>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</si>
  <si>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</si>
  <si>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</si>
  <si>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</si>
  <si>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</si>
  <si>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</t>
  </si>
  <si>
    <t>0360</t>
  </si>
  <si>
    <t>Podatek od spadków i darowizn</t>
  </si>
  <si>
    <t>0430</t>
  </si>
  <si>
    <t>Wpływy z opłaty targowej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</si>
  <si>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</si>
  <si>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</si>
  <si>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</si>
  <si>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</si>
  <si>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</si>
  <si>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</si>
  <si>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</si>
  <si>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</si>
  <si>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</si>
  <si>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</si>
  <si>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</si>
  <si>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</si>
  <si>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</si>
  <si>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  subwencji ogólnej dla gmin</t>
  </si>
  <si>
    <t>2920</t>
  </si>
  <si>
    <t>Subwencje ogólne z budżetu państwa</t>
  </si>
  <si>
    <t>Oświata i wychowanie</t>
  </si>
  <si>
    <t>Szkoły podstawowe</t>
  </si>
  <si>
    <t>2030</t>
  </si>
  <si>
    <t>Dotacje celowe otrzymane z budżetu państwa na realizację własnych zadań bieżących gmin</t>
  </si>
  <si>
    <t>2709</t>
  </si>
  <si>
    <t>Środki na dofinansowanie własnych zadań bieżących gmin(związków gmin),powiatów(związków powiatów),samorządów województw,pozyskane z innych źródeł</t>
  </si>
  <si>
    <t>Pozostała działalność</t>
  </si>
  <si>
    <t>Oddziały przedszkolne w szkołach podstawowych</t>
  </si>
  <si>
    <t>2030</t>
  </si>
  <si>
    <t>Dotacje celowe otrzymane z budżetu państwa na realizację własnych zadań bieżących gmin</t>
  </si>
  <si>
    <t>Pomoc społeczna</t>
  </si>
  <si>
    <t>2010</t>
  </si>
  <si>
    <t>Zasiłki i pomoc w naturze oraz składki na ubezpieczenia emerytalne i rentowe</t>
  </si>
  <si>
    <t>Pozostała działalność</t>
  </si>
  <si>
    <t>Edukacyjna opieka wychowawcza</t>
  </si>
  <si>
    <t>Pomoc materialna dla uczniów</t>
  </si>
  <si>
    <t>Kultura i ochrona dziedzictwa narodowego</t>
  </si>
  <si>
    <t>Domy i ośrodki kultury, świetlice i kluby</t>
  </si>
  <si>
    <t>0830</t>
  </si>
  <si>
    <t>Wpływy z usług</t>
  </si>
  <si>
    <t>0970</t>
  </si>
  <si>
    <t>Wpływy z różnych dochodów</t>
  </si>
  <si>
    <t>2360</t>
  </si>
  <si>
    <t>Gospodarka komunalna i ochrona środowiska</t>
  </si>
  <si>
    <t>0760</t>
  </si>
  <si>
    <t>Wpływy z tytułu przekształcenia prawa użytkowania wieczystego przysługującego osobom fizycznym w prawo własności</t>
  </si>
  <si>
    <t>0350</t>
  </si>
  <si>
    <t>Podatek od działalności gospodarczej osób fizycznych, opłacany w formie karty podatkowej</t>
  </si>
  <si>
    <t>Odsetki od nieterminowych wpłat z tytułu podatków i opłat</t>
  </si>
  <si>
    <t>Przedszkola</t>
  </si>
  <si>
    <t>Domy pomocy społecznej</t>
  </si>
  <si>
    <t>0960</t>
  </si>
  <si>
    <t>Pozostałe zadania w zakresie polityki społecznej</t>
  </si>
  <si>
    <t>Otrzymane spadki,zapisy i darowizny w postaci pieniężnej</t>
  </si>
  <si>
    <t>Wykonanie</t>
  </si>
  <si>
    <t>Dochody jednostek samorządu terytorialnego zwiazane z realizacją zadań z zakresu administracji rządowej oraz innych zadań zleconych ustawami</t>
  </si>
  <si>
    <t>Dotacje celowe otrzymane z budżetu państwa na realizację zadań bieżących z zakresu administracji rządowej oraz innych zadań zleconych gminie ustawami</t>
  </si>
  <si>
    <t xml:space="preserve">Wpływy z podatku rolnego, podatku leśnego, podatku od czynności cywilnoprawnych, podatków i opłat lokalnych od osób prawnych i innych jednostek organizacyjnych </t>
  </si>
  <si>
    <t>Wpływy z innych opłat stanowiących dochody jednostek samorządu terytorialnego na podstawie ustaw</t>
  </si>
  <si>
    <r>
      <rPr>
        <b/>
        <sz val="10"/>
        <rFont val="Arial CE"/>
        <family val="0"/>
      </rPr>
      <t>Świadczenia rodzinne, świadczenia z funduszu alimentacyjnego oraz składki na ubezpieczenia  emerytalne i rentowe z ubezpieczenia społecznego</t>
    </r>
  </si>
  <si>
    <t>6207</t>
  </si>
  <si>
    <t>2700</t>
  </si>
  <si>
    <t>Ośrodki pomocy społecznej</t>
  </si>
  <si>
    <t>Zasiłki stałe</t>
  </si>
  <si>
    <t>Wpływy i wydatki związane z gromadzeniem środków z opłat i kar za korzystanie ze środowiska</t>
  </si>
  <si>
    <t>Obiekty sportowe</t>
  </si>
  <si>
    <t>6260</t>
  </si>
  <si>
    <t>Załącznik nr 1</t>
  </si>
  <si>
    <t>bieżące</t>
  </si>
  <si>
    <t>majątkowe</t>
  </si>
  <si>
    <t>Stołówki szkolne i przedszkolne</t>
  </si>
  <si>
    <t>dochodów</t>
  </si>
  <si>
    <t>Dochody z najmu i dzierżawy składników majątkowych Skarbu Pańswa, jednostek samorządu teryt.orialnego ub innych jednostek zaliczanych do sektora finansów  publicznych oraz innych umów o podobnym charakterze</t>
  </si>
  <si>
    <t>Wpływy z podatku rolnego, podatku leśnego, podatku od spadku  i darowizn, podatku od czynności cywilno-prawnych  oraz podatków i opłat lokalnych od osób fizycznych</t>
  </si>
  <si>
    <t>Dotacje celowe w ramach programów finansowanych z udziałem środków europejskich oraz środków, o których mowa w art.5 ust.1 pkt 3 oraz ust. 3 pkt 5 i  6 ustawy, lub płatności w ramach budżetu środków europejskich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</si>
  <si>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</si>
  <si>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w ramach programów finansowanych z udziałem środków europejskich oraz środków, o których mowa w art. 5 ust.1 pkt 3 oraz ust. 3 pkt 5 i  6 ustawy, lub płatności w ramach budżetu środków europejskich</t>
  </si>
  <si>
    <t>Wykonanie dochodów w I półroczu 2011 roku</t>
  </si>
  <si>
    <t>Spis powszechny i inne</t>
  </si>
  <si>
    <t>Promocja jednostek samorządu terytorialnego</t>
  </si>
  <si>
    <t>Środki na dofinansowanie własnych zadań bieżących gmin (związków gmin),powiatów(związków powiatów),samorządów województw,pozyskane z innych źródeł</t>
  </si>
  <si>
    <t xml:space="preserve">                             Obrona narodowa</t>
  </si>
  <si>
    <t>0370</t>
  </si>
  <si>
    <t>Opłata od posiadania psów</t>
  </si>
  <si>
    <r>
      <t>W</t>
    </r>
    <r>
      <rPr>
        <sz val="10"/>
        <rFont val="Arial CE"/>
        <family val="0"/>
      </rPr>
      <t>pływy z opłat za zezwolenie na sprzedaż alkoholu</t>
    </r>
  </si>
  <si>
    <t>Gospodarka ściekowa i ochrona wód</t>
  </si>
  <si>
    <t>6208</t>
  </si>
  <si>
    <t>Wpływy ze sprzedaży składników majatkowych</t>
  </si>
  <si>
    <t>Wpływy z podatku dochodowego od osób fizycznych</t>
  </si>
  <si>
    <t>Dotacje otrzymane z państwowych funduszy celowych na finansowanie lub dofinansowanie kosztów realizacji inwestycji i zakupów inwestycyjnych jednostek sektora finansów publicznych</t>
  </si>
  <si>
    <t>RAZEM</t>
  </si>
  <si>
    <t>% wykonania  do planu</t>
  </si>
  <si>
    <t xml:space="preserve">Kultura fizyczna </t>
  </si>
  <si>
    <t>Wpływy z opłat za zarząd, użytkowanie i użytkowanie wieczyste nieruchomości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</si>
</sst>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#,###.00"/>
    <numFmt numFmtId="166" formatCode="#,##0.00\ _z_ł"/>
    <numFmt numFmtId="167" formatCode="#,##0.0"/>
    <numFmt numFmtId="168" formatCode="_-* #,##0.000\ _z_ł_-;\-* #,##0.000\ _z_ł_-;_-* &quot;-&quot;??\ _z_ł_-;_-@_-"/>
    <numFmt numFmtId="169" formatCode="#,###.000"/>
    <numFmt numFmtId="170" formatCode="#,###.0000"/>
    <numFmt numFmtId="171" formatCode="0.0%"/>
    <numFmt numFmtId="172" formatCode="0.0"/>
    <numFmt numFmtId="173" formatCode="#,##0.00_ ;\-#,##0.00\ "/>
  </numFmts>
  <fonts count="40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i/>
      <sz val="18"/>
      <name val="Arial CE"/>
      <family val="0"/>
    </font>
    <font>
      <sz val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b/>
      <sz val="10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E"/>
      <family val="2"/>
    </font>
    <font>
      <sz val="9"/>
      <name val="Arial CE"/>
      <family val="2"/>
    </font>
    <font>
      <sz val="10"/>
      <color indexed="8"/>
      <name val="Calibri"/>
      <family val="0"/>
    </font>
    <font>
      <sz val="10"/>
      <color indexed="55"/>
      <name val="Arial CE"/>
      <family val="2"/>
    </font>
    <font>
      <b/>
      <sz val="12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3" fontId="0" fillId="25" borderId="11" xfId="0" applyNumberFormat="1" applyFont="1" applyFill="1" applyBorder="1" applyAlignment="1">
      <alignment vertical="center"/>
    </xf>
    <xf numFmtId="4" fontId="0" fillId="25" borderId="11" xfId="60" applyNumberFormat="1" applyFont="1" applyFill="1" applyBorder="1" applyAlignment="1" applyProtection="1">
      <alignment horizontal="right" vertical="center"/>
      <protection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3" fontId="5" fillId="26" borderId="11" xfId="0" applyNumberFormat="1" applyFont="1" applyFill="1" applyBorder="1" applyAlignment="1">
      <alignment vertical="center"/>
    </xf>
    <xf numFmtId="4" fontId="0" fillId="0" borderId="11" xfId="60" applyNumberFormat="1" applyFont="1" applyFill="1" applyBorder="1" applyAlignment="1" applyProtection="1">
      <alignment horizontal="right" vertical="center"/>
      <protection/>
    </xf>
    <xf numFmtId="0" fontId="7" fillId="24" borderId="13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 applyProtection="1">
      <alignment horizontal="left" vertical="center" wrapText="1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3" fontId="5" fillId="25" borderId="11" xfId="0" applyNumberFormat="1" applyFont="1" applyFill="1" applyBorder="1" applyAlignment="1">
      <alignment vertical="center"/>
    </xf>
    <xf numFmtId="49" fontId="0" fillId="25" borderId="16" xfId="0" applyNumberFormat="1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5" borderId="13" xfId="0" applyFont="1" applyFill="1" applyBorder="1" applyAlignment="1" applyProtection="1">
      <alignment horizontal="center" vertical="center"/>
      <protection/>
    </xf>
    <xf numFmtId="4" fontId="5" fillId="25" borderId="17" xfId="60" applyNumberFormat="1" applyFont="1" applyFill="1" applyBorder="1" applyAlignment="1" applyProtection="1">
      <alignment horizontal="right" vertical="center"/>
      <protection/>
    </xf>
    <xf numFmtId="0" fontId="5" fillId="24" borderId="13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>
      <alignment vertical="center"/>
    </xf>
    <xf numFmtId="4" fontId="0" fillId="0" borderId="14" xfId="6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top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7" fillId="24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165" fontId="0" fillId="25" borderId="21" xfId="6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Border="1" applyAlignment="1" applyProtection="1">
      <alignment horizontal="center" vertical="top"/>
      <protection/>
    </xf>
    <xf numFmtId="0" fontId="7" fillId="24" borderId="13" xfId="0" applyFont="1" applyFill="1" applyBorder="1" applyAlignment="1" applyProtection="1">
      <alignment horizontal="center" vertical="top"/>
      <protection/>
    </xf>
    <xf numFmtId="0" fontId="5" fillId="25" borderId="19" xfId="0" applyFont="1" applyFill="1" applyBorder="1" applyAlignment="1" applyProtection="1">
      <alignment horizontal="center" vertical="center"/>
      <protection/>
    </xf>
    <xf numFmtId="0" fontId="7" fillId="24" borderId="22" xfId="0" applyFont="1" applyFill="1" applyBorder="1" applyAlignment="1" applyProtection="1">
      <alignment horizontal="center" vertical="center"/>
      <protection/>
    </xf>
    <xf numFmtId="0" fontId="7" fillId="24" borderId="22" xfId="0" applyFont="1" applyFill="1" applyBorder="1" applyAlignment="1" applyProtection="1">
      <alignment horizontal="center" vertical="top"/>
      <protection/>
    </xf>
    <xf numFmtId="0" fontId="5" fillId="25" borderId="14" xfId="0" applyFont="1" applyFill="1" applyBorder="1" applyAlignment="1" applyProtection="1">
      <alignment horizontal="center" vertical="top"/>
      <protection/>
    </xf>
    <xf numFmtId="0" fontId="10" fillId="24" borderId="13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horizontal="center" vertical="center"/>
      <protection/>
    </xf>
    <xf numFmtId="4" fontId="5" fillId="25" borderId="11" xfId="60" applyNumberFormat="1" applyFont="1" applyFill="1" applyBorder="1" applyAlignment="1" applyProtection="1">
      <alignment horizontal="righ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49" fontId="0" fillId="0" borderId="13" xfId="0" applyNumberFormat="1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10" fillId="24" borderId="13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10" fillId="24" borderId="10" xfId="0" applyFont="1" applyFill="1" applyBorder="1" applyAlignment="1" applyProtection="1">
      <alignment horizontal="center" vertical="center"/>
      <protection/>
    </xf>
    <xf numFmtId="4" fontId="5" fillId="26" borderId="17" xfId="6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horizontal="center" vertical="center"/>
      <protection/>
    </xf>
    <xf numFmtId="0" fontId="5" fillId="25" borderId="19" xfId="0" applyFont="1" applyFill="1" applyBorder="1" applyAlignment="1" applyProtection="1">
      <alignment horizontal="center" vertical="center"/>
      <protection/>
    </xf>
    <xf numFmtId="0" fontId="5" fillId="24" borderId="19" xfId="0" applyFont="1" applyFill="1" applyBorder="1" applyAlignment="1" applyProtection="1">
      <alignment vertical="center"/>
      <protection/>
    </xf>
    <xf numFmtId="0" fontId="5" fillId="25" borderId="24" xfId="0" applyFont="1" applyFill="1" applyBorder="1" applyAlignment="1" applyProtection="1">
      <alignment horizontal="center" vertical="center"/>
      <protection/>
    </xf>
    <xf numFmtId="0" fontId="5" fillId="25" borderId="13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" fontId="0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center" vertical="center"/>
      <protection/>
    </xf>
    <xf numFmtId="0" fontId="7" fillId="24" borderId="25" xfId="0" applyFont="1" applyFill="1" applyBorder="1" applyAlignment="1" applyProtection="1">
      <alignment horizontal="center" vertical="center"/>
      <protection/>
    </xf>
    <xf numFmtId="3" fontId="5" fillId="25" borderId="18" xfId="0" applyNumberFormat="1" applyFont="1" applyFill="1" applyBorder="1" applyAlignment="1">
      <alignment vertical="center"/>
    </xf>
    <xf numFmtId="4" fontId="5" fillId="25" borderId="10" xfId="60" applyNumberFormat="1" applyFont="1" applyFill="1" applyBorder="1" applyAlignment="1" applyProtection="1">
      <alignment horizontal="right" vertical="center"/>
      <protection/>
    </xf>
    <xf numFmtId="0" fontId="5" fillId="24" borderId="24" xfId="0" applyFont="1" applyFill="1" applyBorder="1" applyAlignment="1" applyProtection="1">
      <alignment vertical="center"/>
      <protection/>
    </xf>
    <xf numFmtId="0" fontId="0" fillId="25" borderId="26" xfId="0" applyFont="1" applyFill="1" applyBorder="1" applyAlignment="1" applyProtection="1">
      <alignment horizontal="center" vertical="center" wrapText="1"/>
      <protection/>
    </xf>
    <xf numFmtId="0" fontId="5" fillId="24" borderId="25" xfId="0" applyFont="1" applyFill="1" applyBorder="1" applyAlignment="1" applyProtection="1">
      <alignment vertical="center"/>
      <protection/>
    </xf>
    <xf numFmtId="0" fontId="5" fillId="25" borderId="19" xfId="0" applyFont="1" applyFill="1" applyBorder="1" applyAlignment="1" applyProtection="1">
      <alignment horizontal="center" vertical="top"/>
      <protection/>
    </xf>
    <xf numFmtId="0" fontId="6" fillId="26" borderId="10" xfId="0" applyFont="1" applyFill="1" applyBorder="1" applyAlignment="1" applyProtection="1">
      <alignment horizontal="center" vertical="center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5" fillId="25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5" fillId="24" borderId="25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24" borderId="19" xfId="0" applyFont="1" applyFill="1" applyBorder="1" applyAlignment="1" applyProtection="1">
      <alignment vertical="center"/>
      <protection/>
    </xf>
    <xf numFmtId="0" fontId="5" fillId="27" borderId="30" xfId="0" applyFont="1" applyFill="1" applyBorder="1" applyAlignment="1" applyProtection="1">
      <alignment horizontal="center" vertical="center"/>
      <protection/>
    </xf>
    <xf numFmtId="4" fontId="5" fillId="27" borderId="12" xfId="0" applyNumberFormat="1" applyFont="1" applyFill="1" applyBorder="1" applyAlignment="1">
      <alignment vertical="center"/>
    </xf>
    <xf numFmtId="4" fontId="5" fillId="27" borderId="11" xfId="60" applyNumberFormat="1" applyFont="1" applyFill="1" applyBorder="1" applyAlignment="1" applyProtection="1">
      <alignment horizontal="right" vertical="center"/>
      <protection/>
    </xf>
    <xf numFmtId="0" fontId="6" fillId="28" borderId="30" xfId="0" applyFont="1" applyFill="1" applyBorder="1" applyAlignment="1" applyProtection="1">
      <alignment horizontal="center" vertical="center"/>
      <protection/>
    </xf>
    <xf numFmtId="0" fontId="6" fillId="28" borderId="12" xfId="0" applyFont="1" applyFill="1" applyBorder="1" applyAlignment="1" applyProtection="1">
      <alignment horizontal="center" vertical="center" wrapText="1"/>
      <protection/>
    </xf>
    <xf numFmtId="4" fontId="5" fillId="28" borderId="11" xfId="0" applyNumberFormat="1" applyFont="1" applyFill="1" applyBorder="1" applyAlignment="1">
      <alignment vertical="center"/>
    </xf>
    <xf numFmtId="4" fontId="5" fillId="28" borderId="11" xfId="0" applyNumberFormat="1" applyFont="1" applyFill="1" applyBorder="1" applyAlignment="1">
      <alignment horizontal="right" vertical="center"/>
    </xf>
    <xf numFmtId="4" fontId="5" fillId="27" borderId="11" xfId="0" applyNumberFormat="1" applyFont="1" applyFill="1" applyBorder="1" applyAlignment="1">
      <alignment vertical="center"/>
    </xf>
    <xf numFmtId="0" fontId="5" fillId="27" borderId="31" xfId="0" applyFont="1" applyFill="1" applyBorder="1" applyAlignment="1" applyProtection="1">
      <alignment horizontal="center" vertical="center"/>
      <protection/>
    </xf>
    <xf numFmtId="4" fontId="5" fillId="28" borderId="32" xfId="0" applyNumberFormat="1" applyFont="1" applyFill="1" applyBorder="1" applyAlignment="1">
      <alignment vertical="center"/>
    </xf>
    <xf numFmtId="49" fontId="5" fillId="20" borderId="30" xfId="0" applyNumberFormat="1" applyFont="1" applyFill="1" applyBorder="1" applyAlignment="1" applyProtection="1">
      <alignment horizontal="center" vertical="center"/>
      <protection/>
    </xf>
    <xf numFmtId="0" fontId="5" fillId="20" borderId="12" xfId="0" applyFont="1" applyFill="1" applyBorder="1" applyAlignment="1" applyProtection="1">
      <alignment horizontal="center" vertical="center"/>
      <protection/>
    </xf>
    <xf numFmtId="0" fontId="5" fillId="20" borderId="17" xfId="0" applyFont="1" applyFill="1" applyBorder="1" applyAlignment="1" applyProtection="1">
      <alignment horizontal="center" vertical="center"/>
      <protection/>
    </xf>
    <xf numFmtId="4" fontId="5" fillId="20" borderId="11" xfId="0" applyNumberFormat="1" applyFont="1" applyFill="1" applyBorder="1" applyAlignment="1">
      <alignment vertical="center"/>
    </xf>
    <xf numFmtId="4" fontId="5" fillId="20" borderId="11" xfId="60" applyNumberFormat="1" applyFont="1" applyFill="1" applyBorder="1" applyAlignment="1" applyProtection="1">
      <alignment horizontal="right" vertical="center"/>
      <protection/>
    </xf>
    <xf numFmtId="4" fontId="5" fillId="28" borderId="11" xfId="60" applyNumberFormat="1" applyFont="1" applyFill="1" applyBorder="1" applyAlignment="1" applyProtection="1">
      <alignment horizontal="right" vertical="center"/>
      <protection/>
    </xf>
    <xf numFmtId="0" fontId="6" fillId="28" borderId="33" xfId="0" applyFont="1" applyFill="1" applyBorder="1" applyAlignment="1" applyProtection="1">
      <alignment horizontal="center" vertical="center" wrapText="1"/>
      <protection/>
    </xf>
    <xf numFmtId="4" fontId="5" fillId="28" borderId="32" xfId="0" applyNumberFormat="1" applyFont="1" applyFill="1" applyBorder="1" applyAlignment="1">
      <alignment horizontal="right" vertical="center"/>
    </xf>
    <xf numFmtId="0" fontId="5" fillId="20" borderId="30" xfId="0" applyFont="1" applyFill="1" applyBorder="1" applyAlignment="1" applyProtection="1">
      <alignment horizontal="center" vertical="center"/>
      <protection/>
    </xf>
    <xf numFmtId="4" fontId="5" fillId="20" borderId="11" xfId="0" applyNumberFormat="1" applyFont="1" applyFill="1" applyBorder="1" applyAlignment="1">
      <alignment vertical="center"/>
    </xf>
    <xf numFmtId="4" fontId="5" fillId="20" borderId="11" xfId="0" applyNumberFormat="1" applyFont="1" applyFill="1" applyBorder="1" applyAlignment="1">
      <alignment horizontal="right" vertical="center"/>
    </xf>
    <xf numFmtId="0" fontId="6" fillId="28" borderId="11" xfId="0" applyFont="1" applyFill="1" applyBorder="1" applyAlignment="1" applyProtection="1">
      <alignment horizontal="center" vertical="center"/>
      <protection/>
    </xf>
    <xf numFmtId="0" fontId="6" fillId="28" borderId="34" xfId="0" applyFont="1" applyFill="1" applyBorder="1" applyAlignment="1" applyProtection="1">
      <alignment horizontal="center" vertical="center"/>
      <protection/>
    </xf>
    <xf numFmtId="0" fontId="6" fillId="28" borderId="17" xfId="0" applyFont="1" applyFill="1" applyBorder="1" applyAlignment="1" applyProtection="1">
      <alignment horizontal="center" vertical="center"/>
      <protection/>
    </xf>
    <xf numFmtId="4" fontId="5" fillId="28" borderId="16" xfId="0" applyNumberFormat="1" applyFont="1" applyFill="1" applyBorder="1" applyAlignment="1">
      <alignment vertical="center"/>
    </xf>
    <xf numFmtId="4" fontId="5" fillId="28" borderId="16" xfId="60" applyNumberFormat="1" applyFont="1" applyFill="1" applyBorder="1" applyAlignment="1" applyProtection="1">
      <alignment horizontal="right" vertical="center"/>
      <protection/>
    </xf>
    <xf numFmtId="4" fontId="5" fillId="27" borderId="14" xfId="0" applyNumberFormat="1" applyFont="1" applyFill="1" applyBorder="1" applyAlignment="1">
      <alignment vertical="center"/>
    </xf>
    <xf numFmtId="4" fontId="5" fillId="27" borderId="35" xfId="60" applyNumberFormat="1" applyFont="1" applyFill="1" applyBorder="1" applyAlignment="1" applyProtection="1">
      <alignment horizontal="right" vertical="center"/>
      <protection/>
    </xf>
    <xf numFmtId="0" fontId="6" fillId="28" borderId="30" xfId="0" applyFont="1" applyFill="1" applyBorder="1" applyAlignment="1" applyProtection="1">
      <alignment horizontal="center" vertical="center"/>
      <protection/>
    </xf>
    <xf numFmtId="0" fontId="6" fillId="28" borderId="36" xfId="0" applyFont="1" applyFill="1" applyBorder="1" applyAlignment="1" applyProtection="1">
      <alignment horizontal="center" vertical="center"/>
      <protection/>
    </xf>
    <xf numFmtId="0" fontId="6" fillId="28" borderId="37" xfId="0" applyFont="1" applyFill="1" applyBorder="1" applyAlignment="1" applyProtection="1">
      <alignment horizontal="center" vertical="center"/>
      <protection/>
    </xf>
    <xf numFmtId="0" fontId="6" fillId="28" borderId="38" xfId="0" applyFont="1" applyFill="1" applyBorder="1" applyAlignment="1" applyProtection="1">
      <alignment horizontal="center" vertical="center"/>
      <protection/>
    </xf>
    <xf numFmtId="0" fontId="5" fillId="27" borderId="39" xfId="0" applyFont="1" applyFill="1" applyBorder="1" applyAlignment="1" applyProtection="1">
      <alignment horizontal="center" vertical="center"/>
      <protection/>
    </xf>
    <xf numFmtId="4" fontId="5" fillId="27" borderId="30" xfId="0" applyNumberFormat="1" applyFont="1" applyFill="1" applyBorder="1" applyAlignment="1">
      <alignment vertical="center"/>
    </xf>
    <xf numFmtId="4" fontId="5" fillId="27" borderId="38" xfId="60" applyNumberFormat="1" applyFont="1" applyFill="1" applyBorder="1" applyAlignment="1" applyProtection="1">
      <alignment horizontal="right" vertical="center"/>
      <protection/>
    </xf>
    <xf numFmtId="4" fontId="5" fillId="27" borderId="17" xfId="60" applyNumberFormat="1" applyFont="1" applyFill="1" applyBorder="1" applyAlignment="1" applyProtection="1">
      <alignment horizontal="right" vertical="center"/>
      <protection/>
    </xf>
    <xf numFmtId="4" fontId="5" fillId="27" borderId="17" xfId="0" applyNumberFormat="1" applyFont="1" applyFill="1" applyBorder="1" applyAlignment="1">
      <alignment vertical="center"/>
    </xf>
    <xf numFmtId="0" fontId="6" fillId="28" borderId="30" xfId="0" applyFont="1" applyFill="1" applyBorder="1" applyAlignment="1" applyProtection="1">
      <alignment horizontal="center" vertical="center"/>
      <protection/>
    </xf>
    <xf numFmtId="0" fontId="6" fillId="28" borderId="36" xfId="0" applyFont="1" applyFill="1" applyBorder="1" applyAlignment="1" applyProtection="1">
      <alignment horizontal="center" vertical="center"/>
      <protection/>
    </xf>
    <xf numFmtId="4" fontId="5" fillId="28" borderId="30" xfId="0" applyNumberFormat="1" applyFont="1" applyFill="1" applyBorder="1" applyAlignment="1">
      <alignment vertical="center"/>
    </xf>
    <xf numFmtId="4" fontId="5" fillId="28" borderId="30" xfId="0" applyNumberFormat="1" applyFont="1" applyFill="1" applyBorder="1" applyAlignment="1">
      <alignment horizontal="right" vertical="center"/>
    </xf>
    <xf numFmtId="0" fontId="5" fillId="27" borderId="40" xfId="0" applyFont="1" applyFill="1" applyBorder="1" applyAlignment="1" applyProtection="1">
      <alignment horizontal="center" vertical="center"/>
      <protection/>
    </xf>
    <xf numFmtId="0" fontId="5" fillId="27" borderId="41" xfId="0" applyFont="1" applyFill="1" applyBorder="1" applyAlignment="1" applyProtection="1">
      <alignment horizontal="center" vertical="center"/>
      <protection/>
    </xf>
    <xf numFmtId="0" fontId="6" fillId="28" borderId="34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>
      <alignment/>
    </xf>
    <xf numFmtId="0" fontId="11" fillId="27" borderId="43" xfId="0" applyFont="1" applyFill="1" applyBorder="1" applyAlignment="1">
      <alignment horizontal="center" vertical="center" wrapText="1"/>
    </xf>
    <xf numFmtId="4" fontId="5" fillId="27" borderId="43" xfId="0" applyNumberFormat="1" applyFont="1" applyFill="1" applyBorder="1" applyAlignment="1">
      <alignment vertical="center"/>
    </xf>
    <xf numFmtId="4" fontId="5" fillId="27" borderId="10" xfId="0" applyNumberFormat="1" applyFont="1" applyFill="1" applyBorder="1" applyAlignment="1">
      <alignment horizontal="right" vertical="center"/>
    </xf>
    <xf numFmtId="4" fontId="5" fillId="28" borderId="17" xfId="60" applyNumberFormat="1" applyFont="1" applyFill="1" applyBorder="1" applyAlignment="1" applyProtection="1">
      <alignment horizontal="right" vertical="center"/>
      <protection/>
    </xf>
    <xf numFmtId="4" fontId="5" fillId="28" borderId="11" xfId="42" applyNumberFormat="1" applyFont="1" applyFill="1" applyBorder="1" applyAlignment="1">
      <alignment horizontal="right" vertical="center"/>
    </xf>
    <xf numFmtId="0" fontId="5" fillId="27" borderId="30" xfId="0" applyFont="1" applyFill="1" applyBorder="1" applyAlignment="1" applyProtection="1">
      <alignment horizontal="center" vertical="center"/>
      <protection/>
    </xf>
    <xf numFmtId="49" fontId="0" fillId="20" borderId="11" xfId="0" applyNumberFormat="1" applyFont="1" applyFill="1" applyBorder="1" applyAlignment="1">
      <alignment horizontal="center" vertical="top"/>
    </xf>
    <xf numFmtId="0" fontId="5" fillId="20" borderId="11" xfId="0" applyFont="1" applyFill="1" applyBorder="1" applyAlignment="1" applyProtection="1">
      <alignment horizontal="center" vertical="center" wrapText="1"/>
      <protection/>
    </xf>
    <xf numFmtId="4" fontId="5" fillId="20" borderId="11" xfId="60" applyNumberFormat="1" applyFont="1" applyFill="1" applyBorder="1" applyAlignment="1" applyProtection="1">
      <alignment horizontal="right" vertical="center"/>
      <protection/>
    </xf>
    <xf numFmtId="0" fontId="6" fillId="28" borderId="44" xfId="0" applyFont="1" applyFill="1" applyBorder="1" applyAlignment="1" applyProtection="1">
      <alignment horizontal="center" vertical="center"/>
      <protection/>
    </xf>
    <xf numFmtId="0" fontId="8" fillId="28" borderId="45" xfId="0" applyFont="1" applyFill="1" applyBorder="1" applyAlignment="1" applyProtection="1">
      <alignment horizontal="center"/>
      <protection/>
    </xf>
    <xf numFmtId="4" fontId="5" fillId="28" borderId="46" xfId="0" applyNumberFormat="1" applyFont="1" applyFill="1" applyBorder="1" applyAlignment="1">
      <alignment vertical="center"/>
    </xf>
    <xf numFmtId="4" fontId="5" fillId="28" borderId="46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/>
    </xf>
    <xf numFmtId="4" fontId="0" fillId="0" borderId="26" xfId="60" applyNumberFormat="1" applyFont="1" applyFill="1" applyBorder="1" applyAlignment="1" applyProtection="1">
      <alignment horizontal="right" vertical="center"/>
      <protection/>
    </xf>
    <xf numFmtId="4" fontId="0" fillId="25" borderId="26" xfId="60" applyNumberFormat="1" applyFont="1" applyFill="1" applyBorder="1" applyAlignment="1" applyProtection="1">
      <alignment horizontal="right" vertical="center"/>
      <protection/>
    </xf>
    <xf numFmtId="4" fontId="0" fillId="25" borderId="26" xfId="0" applyNumberFormat="1" applyFont="1" applyFill="1" applyBorder="1" applyAlignment="1">
      <alignment horizontal="right" vertical="center"/>
    </xf>
    <xf numFmtId="4" fontId="5" fillId="26" borderId="26" xfId="60" applyNumberFormat="1" applyFont="1" applyFill="1" applyBorder="1" applyAlignment="1" applyProtection="1">
      <alignment horizontal="right" vertical="center"/>
      <protection/>
    </xf>
    <xf numFmtId="4" fontId="5" fillId="25" borderId="26" xfId="60" applyNumberFormat="1" applyFont="1" applyFill="1" applyBorder="1" applyAlignment="1" applyProtection="1">
      <alignment horizontal="right" vertical="center"/>
      <protection/>
    </xf>
    <xf numFmtId="165" fontId="0" fillId="25" borderId="26" xfId="60" applyNumberFormat="1" applyFont="1" applyFill="1" applyBorder="1" applyAlignment="1" applyProtection="1">
      <alignment horizontal="right" vertical="center"/>
      <protection/>
    </xf>
    <xf numFmtId="4" fontId="5" fillId="25" borderId="26" xfId="60" applyNumberFormat="1" applyFont="1" applyFill="1" applyBorder="1" applyAlignment="1" applyProtection="1">
      <alignment horizontal="right" vertical="center"/>
      <protection/>
    </xf>
    <xf numFmtId="165" fontId="0" fillId="25" borderId="26" xfId="60" applyNumberFormat="1" applyFont="1" applyFill="1" applyBorder="1" applyAlignment="1" applyProtection="1">
      <alignment horizontal="right" vertical="center"/>
      <protection/>
    </xf>
    <xf numFmtId="4" fontId="5" fillId="20" borderId="47" xfId="60" applyNumberFormat="1" applyFont="1" applyFill="1" applyBorder="1" applyAlignment="1" applyProtection="1">
      <alignment horizontal="right" vertical="center"/>
      <protection/>
    </xf>
    <xf numFmtId="9" fontId="0" fillId="0" borderId="0" xfId="54" applyFont="1" applyAlignment="1">
      <alignment/>
    </xf>
    <xf numFmtId="17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5" fillId="20" borderId="48" xfId="0" applyNumberFormat="1" applyFont="1" applyFill="1" applyBorder="1" applyAlignment="1">
      <alignment vertical="center"/>
    </xf>
    <xf numFmtId="4" fontId="5" fillId="20" borderId="17" xfId="60" applyNumberFormat="1" applyFont="1" applyFill="1" applyBorder="1" applyAlignment="1" applyProtection="1">
      <alignment horizontal="right" vertical="center"/>
      <protection/>
    </xf>
    <xf numFmtId="10" fontId="5" fillId="27" borderId="31" xfId="54" applyNumberFormat="1" applyFont="1" applyFill="1" applyBorder="1" applyAlignment="1" applyProtection="1">
      <alignment horizontal="right" vertical="center"/>
      <protection/>
    </xf>
    <xf numFmtId="4" fontId="5" fillId="27" borderId="13" xfId="0" applyNumberFormat="1" applyFont="1" applyFill="1" applyBorder="1" applyAlignment="1">
      <alignment vertical="center"/>
    </xf>
    <xf numFmtId="4" fontId="5" fillId="27" borderId="49" xfId="60" applyNumberFormat="1" applyFont="1" applyFill="1" applyBorder="1" applyAlignment="1" applyProtection="1">
      <alignment horizontal="right" vertical="center"/>
      <protection/>
    </xf>
    <xf numFmtId="10" fontId="5" fillId="27" borderId="50" xfId="54" applyNumberFormat="1" applyFont="1" applyFill="1" applyBorder="1" applyAlignment="1" applyProtection="1">
      <alignment horizontal="right" vertical="center"/>
      <protection/>
    </xf>
    <xf numFmtId="10" fontId="5" fillId="27" borderId="47" xfId="60" applyNumberFormat="1" applyFont="1" applyFill="1" applyBorder="1" applyAlignment="1" applyProtection="1">
      <alignment horizontal="right" vertical="center"/>
      <protection/>
    </xf>
    <xf numFmtId="10" fontId="5" fillId="27" borderId="47" xfId="60" applyNumberFormat="1" applyFont="1" applyFill="1" applyBorder="1" applyAlignment="1" applyProtection="1">
      <alignment horizontal="right" vertical="center"/>
      <protection/>
    </xf>
    <xf numFmtId="10" fontId="5" fillId="28" borderId="26" xfId="0" applyNumberFormat="1" applyFont="1" applyFill="1" applyBorder="1" applyAlignment="1">
      <alignment horizontal="right" vertical="center"/>
    </xf>
    <xf numFmtId="10" fontId="5" fillId="28" borderId="47" xfId="60" applyNumberFormat="1" applyFont="1" applyFill="1" applyBorder="1" applyAlignment="1" applyProtection="1">
      <alignment horizontal="right" vertical="center"/>
      <protection/>
    </xf>
    <xf numFmtId="10" fontId="5" fillId="27" borderId="40" xfId="60" applyNumberFormat="1" applyFont="1" applyFill="1" applyBorder="1" applyAlignment="1" applyProtection="1">
      <alignment horizontal="right" vertical="center"/>
      <protection/>
    </xf>
    <xf numFmtId="10" fontId="5" fillId="20" borderId="47" xfId="0" applyNumberFormat="1" applyFont="1" applyFill="1" applyBorder="1" applyAlignment="1">
      <alignment horizontal="right" vertical="center"/>
    </xf>
    <xf numFmtId="10" fontId="5" fillId="28" borderId="49" xfId="60" applyNumberFormat="1" applyFont="1" applyFill="1" applyBorder="1" applyAlignment="1" applyProtection="1">
      <alignment horizontal="right" vertical="center"/>
      <protection/>
    </xf>
    <xf numFmtId="10" fontId="5" fillId="20" borderId="47" xfId="6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right" vertical="center"/>
    </xf>
    <xf numFmtId="4" fontId="5" fillId="27" borderId="39" xfId="0" applyNumberFormat="1" applyFont="1" applyFill="1" applyBorder="1" applyAlignment="1">
      <alignment vertical="center"/>
    </xf>
    <xf numFmtId="4" fontId="5" fillId="27" borderId="39" xfId="0" applyNumberFormat="1" applyFont="1" applyFill="1" applyBorder="1" applyAlignment="1">
      <alignment horizontal="right" vertical="center"/>
    </xf>
    <xf numFmtId="0" fontId="2" fillId="25" borderId="51" xfId="0" applyFont="1" applyFill="1" applyBorder="1" applyAlignment="1" applyProtection="1">
      <alignment horizontal="left" vertical="center" wrapText="1"/>
      <protection/>
    </xf>
    <xf numFmtId="0" fontId="2" fillId="25" borderId="3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25" borderId="11" xfId="0" applyNumberFormat="1" applyFont="1" applyFill="1" applyBorder="1" applyAlignment="1">
      <alignment vertical="center"/>
    </xf>
    <xf numFmtId="4" fontId="2" fillId="25" borderId="11" xfId="60" applyNumberFormat="1" applyFont="1" applyFill="1" applyBorder="1" applyAlignment="1" applyProtection="1">
      <alignment horizontal="right" vertical="center"/>
      <protection/>
    </xf>
    <xf numFmtId="10" fontId="2" fillId="0" borderId="47" xfId="54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>
      <alignment vertical="center"/>
    </xf>
    <xf numFmtId="4" fontId="2" fillId="0" borderId="14" xfId="60" applyNumberFormat="1" applyFont="1" applyFill="1" applyBorder="1" applyAlignment="1" applyProtection="1">
      <alignment horizontal="right" vertical="center"/>
      <protection/>
    </xf>
    <xf numFmtId="10" fontId="2" fillId="0" borderId="49" xfId="54" applyNumberFormat="1" applyFont="1" applyFill="1" applyBorder="1" applyAlignment="1" applyProtection="1">
      <alignment horizontal="right" vertical="center" wrapText="1"/>
      <protection/>
    </xf>
    <xf numFmtId="4" fontId="2" fillId="0" borderId="10" xfId="6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/>
    </xf>
    <xf numFmtId="4" fontId="2" fillId="0" borderId="30" xfId="6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>
      <alignment vertical="center"/>
    </xf>
    <xf numFmtId="0" fontId="2" fillId="0" borderId="5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>
      <alignment vertical="center"/>
    </xf>
    <xf numFmtId="4" fontId="2" fillId="0" borderId="11" xfId="60" applyNumberFormat="1" applyFont="1" applyFill="1" applyBorder="1" applyAlignment="1" applyProtection="1">
      <alignment horizontal="right" vertical="center"/>
      <protection/>
    </xf>
    <xf numFmtId="0" fontId="2" fillId="0" borderId="5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25" borderId="34" xfId="60" applyNumberFormat="1" applyFont="1" applyFill="1" applyBorder="1" applyAlignment="1" applyProtection="1">
      <alignment horizontal="right" vertical="center"/>
      <protection/>
    </xf>
    <xf numFmtId="4" fontId="2" fillId="25" borderId="53" xfId="0" applyNumberFormat="1" applyFont="1" applyFill="1" applyBorder="1" applyAlignment="1">
      <alignment vertical="center"/>
    </xf>
    <xf numFmtId="4" fontId="2" fillId="25" borderId="31" xfId="60" applyNumberFormat="1" applyFont="1" applyFill="1" applyBorder="1" applyAlignment="1" applyProtection="1">
      <alignment horizontal="right" vertical="center"/>
      <protection/>
    </xf>
    <xf numFmtId="165" fontId="2" fillId="25" borderId="54" xfId="6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4" fontId="2" fillId="0" borderId="17" xfId="0" applyNumberFormat="1" applyFont="1" applyBorder="1" applyAlignment="1">
      <alignment vertical="center"/>
    </xf>
    <xf numFmtId="49" fontId="2" fillId="0" borderId="39" xfId="0" applyNumberFormat="1" applyFont="1" applyBorder="1" applyAlignment="1" applyProtection="1">
      <alignment horizontal="center" vertical="center"/>
      <protection/>
    </xf>
    <xf numFmtId="4" fontId="2" fillId="0" borderId="57" xfId="0" applyNumberFormat="1" applyFont="1" applyBorder="1" applyAlignment="1">
      <alignment vertical="center"/>
    </xf>
    <xf numFmtId="4" fontId="2" fillId="0" borderId="57" xfId="60" applyNumberFormat="1" applyFont="1" applyFill="1" applyBorder="1" applyAlignment="1" applyProtection="1">
      <alignment horizontal="right" vertical="center"/>
      <protection/>
    </xf>
    <xf numFmtId="49" fontId="2" fillId="0" borderId="39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10" fontId="2" fillId="0" borderId="31" xfId="54" applyNumberFormat="1" applyFont="1" applyFill="1" applyBorder="1" applyAlignment="1" applyProtection="1">
      <alignment horizontal="right" vertical="center" wrapText="1"/>
      <protection/>
    </xf>
    <xf numFmtId="10" fontId="5" fillId="28" borderId="47" xfId="0" applyNumberFormat="1" applyFont="1" applyFill="1" applyBorder="1" applyAlignment="1">
      <alignment horizontal="right" vertical="center"/>
    </xf>
    <xf numFmtId="10" fontId="5" fillId="27" borderId="58" xfId="60" applyNumberFormat="1" applyFont="1" applyFill="1" applyBorder="1" applyAlignment="1" applyProtection="1">
      <alignment horizontal="right" vertical="center"/>
      <protection/>
    </xf>
    <xf numFmtId="4" fontId="5" fillId="27" borderId="10" xfId="0" applyNumberFormat="1" applyFont="1" applyFill="1" applyBorder="1" applyAlignment="1">
      <alignment vertical="center"/>
    </xf>
    <xf numFmtId="4" fontId="5" fillId="27" borderId="10" xfId="60" applyNumberFormat="1" applyFont="1" applyFill="1" applyBorder="1" applyAlignment="1" applyProtection="1">
      <alignment horizontal="right" vertical="center"/>
      <protection/>
    </xf>
    <xf numFmtId="4" fontId="2" fillId="0" borderId="59" xfId="0" applyNumberFormat="1" applyFont="1" applyBorder="1" applyAlignment="1">
      <alignment vertical="center"/>
    </xf>
    <xf numFmtId="4" fontId="2" fillId="0" borderId="59" xfId="60" applyNumberFormat="1" applyFont="1" applyFill="1" applyBorder="1" applyAlignment="1" applyProtection="1">
      <alignment horizontal="right" vertical="center"/>
      <protection/>
    </xf>
    <xf numFmtId="10" fontId="2" fillId="0" borderId="58" xfId="54" applyNumberFormat="1" applyFont="1" applyFill="1" applyBorder="1" applyAlignment="1" applyProtection="1">
      <alignment horizontal="right" vertical="center" wrapText="1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4" fontId="2" fillId="0" borderId="17" xfId="60" applyNumberFormat="1" applyFont="1" applyFill="1" applyBorder="1" applyAlignment="1" applyProtection="1">
      <alignment horizontal="right" vertical="center"/>
      <protection/>
    </xf>
    <xf numFmtId="10" fontId="5" fillId="20" borderId="47" xfId="54" applyNumberFormat="1" applyFont="1" applyFill="1" applyBorder="1" applyAlignment="1" applyProtection="1">
      <alignment horizontal="right" vertical="center" wrapText="1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10" fontId="5" fillId="28" borderId="58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4" xfId="6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" fontId="2" fillId="25" borderId="30" xfId="0" applyNumberFormat="1" applyFont="1" applyFill="1" applyBorder="1" applyAlignment="1">
      <alignment vertical="center"/>
    </xf>
    <xf numFmtId="4" fontId="2" fillId="25" borderId="30" xfId="60" applyNumberFormat="1" applyFont="1" applyFill="1" applyBorder="1" applyAlignment="1" applyProtection="1">
      <alignment horizontal="right" vertical="center"/>
      <protection/>
    </xf>
    <xf numFmtId="0" fontId="2" fillId="25" borderId="39" xfId="0" applyFont="1" applyFill="1" applyBorder="1" applyAlignment="1" applyProtection="1">
      <alignment horizontal="left" vertical="center"/>
      <protection/>
    </xf>
    <xf numFmtId="4" fontId="2" fillId="25" borderId="12" xfId="6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left" vertical="center" wrapText="1"/>
      <protection/>
    </xf>
    <xf numFmtId="4" fontId="2" fillId="25" borderId="17" xfId="0" applyNumberFormat="1" applyFont="1" applyFill="1" applyBorder="1" applyAlignment="1">
      <alignment vertical="center"/>
    </xf>
    <xf numFmtId="4" fontId="5" fillId="27" borderId="11" xfId="60" applyNumberFormat="1" applyFont="1" applyFill="1" applyBorder="1" applyAlignment="1" applyProtection="1">
      <alignment horizontal="right" vertical="center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25" borderId="31" xfId="0" applyNumberFormat="1" applyFont="1" applyFill="1" applyBorder="1" applyAlignment="1" applyProtection="1">
      <alignment horizontal="center" vertical="center" wrapText="1"/>
      <protection/>
    </xf>
    <xf numFmtId="4" fontId="2" fillId="25" borderId="48" xfId="0" applyNumberFormat="1" applyFont="1" applyFill="1" applyBorder="1" applyAlignment="1">
      <alignment vertical="center"/>
    </xf>
    <xf numFmtId="0" fontId="2" fillId="25" borderId="42" xfId="0" applyFont="1" applyFill="1" applyBorder="1" applyAlignment="1" applyProtection="1">
      <alignment horizontal="left" vertical="center" wrapText="1"/>
      <protection/>
    </xf>
    <xf numFmtId="49" fontId="0" fillId="20" borderId="50" xfId="0" applyNumberFormat="1" applyFont="1" applyFill="1" applyBorder="1" applyAlignment="1">
      <alignment horizontal="center" vertical="top"/>
    </xf>
    <xf numFmtId="0" fontId="5" fillId="27" borderId="62" xfId="0" applyFont="1" applyFill="1" applyBorder="1" applyAlignment="1" applyProtection="1">
      <alignment horizontal="center" vertical="center" wrapText="1"/>
      <protection/>
    </xf>
    <xf numFmtId="4" fontId="5" fillId="27" borderId="14" xfId="0" applyNumberFormat="1" applyFont="1" applyFill="1" applyBorder="1" applyAlignment="1">
      <alignment vertical="center"/>
    </xf>
    <xf numFmtId="165" fontId="5" fillId="27" borderId="14" xfId="60" applyNumberFormat="1" applyFont="1" applyFill="1" applyBorder="1" applyAlignment="1" applyProtection="1">
      <alignment horizontal="right" vertical="center"/>
      <protection/>
    </xf>
    <xf numFmtId="3" fontId="0" fillId="25" borderId="10" xfId="0" applyNumberFormat="1" applyFont="1" applyFill="1" applyBorder="1" applyAlignment="1">
      <alignment vertical="center"/>
    </xf>
    <xf numFmtId="165" fontId="0" fillId="25" borderId="10" xfId="60" applyNumberFormat="1" applyFont="1" applyFill="1" applyBorder="1" applyAlignment="1" applyProtection="1">
      <alignment horizontal="right" vertical="center"/>
      <protection/>
    </xf>
    <xf numFmtId="4" fontId="2" fillId="25" borderId="51" xfId="0" applyNumberFormat="1" applyFont="1" applyFill="1" applyBorder="1" applyAlignment="1">
      <alignment vertical="center"/>
    </xf>
    <xf numFmtId="165" fontId="2" fillId="25" borderId="55" xfId="60" applyNumberFormat="1" applyFont="1" applyFill="1" applyBorder="1" applyAlignment="1" applyProtection="1">
      <alignment horizontal="right" vertical="center"/>
      <protection/>
    </xf>
    <xf numFmtId="10" fontId="5" fillId="27" borderId="47" xfId="60" applyNumberFormat="1" applyFont="1" applyFill="1" applyBorder="1" applyAlignment="1" applyProtection="1">
      <alignment horizontal="right" vertical="center"/>
      <protection/>
    </xf>
    <xf numFmtId="49" fontId="2" fillId="25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63" xfId="0" applyNumberFormat="1" applyFont="1" applyBorder="1" applyAlignment="1">
      <alignment vertical="center"/>
    </xf>
    <xf numFmtId="4" fontId="2" fillId="0" borderId="64" xfId="60" applyNumberFormat="1" applyFont="1" applyFill="1" applyBorder="1" applyAlignment="1" applyProtection="1">
      <alignment horizontal="right" vertical="center"/>
      <protection/>
    </xf>
    <xf numFmtId="4" fontId="2" fillId="0" borderId="51" xfId="0" applyNumberFormat="1" applyFont="1" applyBorder="1" applyAlignment="1">
      <alignment vertical="center"/>
    </xf>
    <xf numFmtId="4" fontId="2" fillId="0" borderId="47" xfId="60" applyNumberFormat="1" applyFont="1" applyFill="1" applyBorder="1" applyAlignment="1" applyProtection="1">
      <alignment horizontal="right" vertical="center"/>
      <protection/>
    </xf>
    <xf numFmtId="10" fontId="2" fillId="0" borderId="60" xfId="54" applyNumberFormat="1" applyFont="1" applyFill="1" applyBorder="1" applyAlignment="1" applyProtection="1">
      <alignment horizontal="right" vertical="center" wrapText="1"/>
      <protection/>
    </xf>
    <xf numFmtId="4" fontId="2" fillId="0" borderId="39" xfId="0" applyNumberFormat="1" applyFont="1" applyBorder="1" applyAlignment="1">
      <alignment vertical="center"/>
    </xf>
    <xf numFmtId="4" fontId="2" fillId="0" borderId="51" xfId="60" applyNumberFormat="1" applyFont="1" applyFill="1" applyBorder="1" applyAlignment="1" applyProtection="1">
      <alignment horizontal="right" vertical="center"/>
      <protection/>
    </xf>
    <xf numFmtId="4" fontId="2" fillId="0" borderId="16" xfId="60" applyNumberFormat="1" applyFont="1" applyFill="1" applyBorder="1" applyAlignment="1" applyProtection="1">
      <alignment horizontal="right" vertical="center"/>
      <protection/>
    </xf>
    <xf numFmtId="4" fontId="2" fillId="0" borderId="43" xfId="60" applyNumberFormat="1" applyFont="1" applyFill="1" applyBorder="1" applyAlignment="1" applyProtection="1">
      <alignment horizontal="right" vertical="center"/>
      <protection/>
    </xf>
    <xf numFmtId="4" fontId="2" fillId="0" borderId="43" xfId="0" applyNumberFormat="1" applyFont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0" fontId="5" fillId="27" borderId="47" xfId="0" applyNumberFormat="1" applyFont="1" applyFill="1" applyBorder="1" applyAlignment="1">
      <alignment horizontal="right" vertical="center"/>
    </xf>
    <xf numFmtId="10" fontId="5" fillId="28" borderId="47" xfId="60" applyNumberFormat="1" applyFont="1" applyFill="1" applyBorder="1" applyAlignment="1" applyProtection="1">
      <alignment horizontal="right" vertical="center"/>
      <protection/>
    </xf>
    <xf numFmtId="10" fontId="5" fillId="21" borderId="47" xfId="54" applyNumberFormat="1" applyFont="1" applyFill="1" applyBorder="1" applyAlignment="1" applyProtection="1">
      <alignment horizontal="right" vertical="center" wrapText="1"/>
      <protection/>
    </xf>
    <xf numFmtId="10" fontId="5" fillId="28" borderId="47" xfId="54" applyNumberFormat="1" applyFont="1" applyFill="1" applyBorder="1" applyAlignment="1" applyProtection="1">
      <alignment horizontal="right" vertical="center"/>
      <protection/>
    </xf>
    <xf numFmtId="10" fontId="5" fillId="20" borderId="40" xfId="54" applyNumberFormat="1" applyFont="1" applyFill="1" applyBorder="1" applyAlignment="1" applyProtection="1">
      <alignment horizontal="right" vertical="center"/>
      <protection/>
    </xf>
    <xf numFmtId="10" fontId="5" fillId="20" borderId="47" xfId="54" applyNumberFormat="1" applyFont="1" applyFill="1" applyBorder="1" applyAlignment="1" applyProtection="1">
      <alignment horizontal="right" vertical="center"/>
      <protection/>
    </xf>
    <xf numFmtId="10" fontId="5" fillId="26" borderId="26" xfId="60" applyNumberFormat="1" applyFont="1" applyFill="1" applyBorder="1" applyAlignment="1" applyProtection="1">
      <alignment horizontal="right" vertical="center"/>
      <protection/>
    </xf>
    <xf numFmtId="10" fontId="5" fillId="25" borderId="26" xfId="60" applyNumberFormat="1" applyFont="1" applyFill="1" applyBorder="1" applyAlignment="1" applyProtection="1">
      <alignment horizontal="right" vertical="center"/>
      <protection/>
    </xf>
    <xf numFmtId="10" fontId="0" fillId="0" borderId="26" xfId="60" applyNumberFormat="1" applyFont="1" applyFill="1" applyBorder="1" applyAlignment="1" applyProtection="1">
      <alignment horizontal="right" vertical="center"/>
      <protection/>
    </xf>
    <xf numFmtId="10" fontId="5" fillId="28" borderId="65" xfId="0" applyNumberFormat="1" applyFont="1" applyFill="1" applyBorder="1" applyAlignment="1">
      <alignment horizontal="right" vertical="center"/>
    </xf>
    <xf numFmtId="4" fontId="5" fillId="28" borderId="10" xfId="0" applyNumberFormat="1" applyFont="1" applyFill="1" applyBorder="1" applyAlignment="1">
      <alignment vertical="center"/>
    </xf>
    <xf numFmtId="4" fontId="5" fillId="28" borderId="10" xfId="60" applyNumberFormat="1" applyFont="1" applyFill="1" applyBorder="1" applyAlignment="1" applyProtection="1">
      <alignment horizontal="right" vertical="center"/>
      <protection/>
    </xf>
    <xf numFmtId="49" fontId="2" fillId="0" borderId="66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" fillId="25" borderId="53" xfId="0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67" xfId="0" applyNumberFormat="1" applyFont="1" applyBorder="1" applyAlignment="1">
      <alignment vertical="center"/>
    </xf>
    <xf numFmtId="4" fontId="2" fillId="0" borderId="67" xfId="60" applyNumberFormat="1" applyFont="1" applyFill="1" applyBorder="1" applyAlignment="1" applyProtection="1">
      <alignment horizontal="right" vertical="center"/>
      <protection/>
    </xf>
    <xf numFmtId="10" fontId="2" fillId="0" borderId="40" xfId="54" applyNumberFormat="1" applyFont="1" applyFill="1" applyBorder="1" applyAlignment="1" applyProtection="1">
      <alignment horizontal="right" vertical="center" wrapText="1"/>
      <protection/>
    </xf>
    <xf numFmtId="49" fontId="2" fillId="0" borderId="53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vertical="center"/>
    </xf>
    <xf numFmtId="4" fontId="2" fillId="25" borderId="1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 applyProtection="1">
      <alignment horizontal="center" vertical="center"/>
      <protection/>
    </xf>
    <xf numFmtId="4" fontId="5" fillId="20" borderId="39" xfId="0" applyNumberFormat="1" applyFont="1" applyFill="1" applyBorder="1" applyAlignment="1">
      <alignment vertical="center"/>
    </xf>
    <xf numFmtId="4" fontId="5" fillId="20" borderId="51" xfId="60" applyNumberFormat="1" applyFont="1" applyFill="1" applyBorder="1" applyAlignment="1" applyProtection="1">
      <alignment horizontal="right" vertical="center"/>
      <protection/>
    </xf>
    <xf numFmtId="0" fontId="5" fillId="27" borderId="35" xfId="0" applyFont="1" applyFill="1" applyBorder="1" applyAlignment="1" applyProtection="1">
      <alignment horizontal="left" vertical="center" wrapText="1"/>
      <protection/>
    </xf>
    <xf numFmtId="49" fontId="20" fillId="20" borderId="53" xfId="0" applyNumberFormat="1" applyFont="1" applyFill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center" vertical="center"/>
      <protection/>
    </xf>
    <xf numFmtId="49" fontId="2" fillId="20" borderId="4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20" borderId="17" xfId="60" applyNumberFormat="1" applyFont="1" applyFill="1" applyBorder="1" applyAlignment="1" applyProtection="1">
      <alignment horizontal="right" vertical="center"/>
      <protection/>
    </xf>
    <xf numFmtId="0" fontId="6" fillId="26" borderId="48" xfId="0" applyFont="1" applyFill="1" applyBorder="1" applyAlignment="1" applyProtection="1">
      <alignment horizontal="center" vertical="center"/>
      <protection/>
    </xf>
    <xf numFmtId="4" fontId="5" fillId="26" borderId="11" xfId="42" applyNumberFormat="1" applyFont="1" applyFill="1" applyBorder="1" applyAlignment="1">
      <alignment horizontal="right" vertical="center"/>
    </xf>
    <xf numFmtId="4" fontId="5" fillId="26" borderId="17" xfId="60" applyNumberFormat="1" applyFont="1" applyFill="1" applyBorder="1" applyAlignment="1" applyProtection="1">
      <alignment horizontal="right" vertical="center"/>
      <protection/>
    </xf>
    <xf numFmtId="10" fontId="5" fillId="26" borderId="40" xfId="54" applyNumberFormat="1" applyFont="1" applyFill="1" applyBorder="1" applyAlignment="1" applyProtection="1">
      <alignment horizontal="right" vertical="center"/>
      <protection/>
    </xf>
    <xf numFmtId="4" fontId="5" fillId="28" borderId="17" xfId="6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6" fillId="21" borderId="17" xfId="0" applyFont="1" applyFill="1" applyBorder="1" applyAlignment="1" applyProtection="1">
      <alignment horizontal="center" vertical="center" wrapText="1"/>
      <protection/>
    </xf>
    <xf numFmtId="0" fontId="6" fillId="29" borderId="68" xfId="0" applyFont="1" applyFill="1" applyBorder="1" applyAlignment="1" applyProtection="1">
      <alignment horizontal="center" vertical="center"/>
      <protection/>
    </xf>
    <xf numFmtId="0" fontId="6" fillId="21" borderId="69" xfId="0" applyFont="1" applyFill="1" applyBorder="1" applyAlignment="1" applyProtection="1">
      <alignment horizontal="center" vertical="center"/>
      <protection/>
    </xf>
    <xf numFmtId="49" fontId="6" fillId="21" borderId="70" xfId="0" applyNumberFormat="1" applyFont="1" applyFill="1" applyBorder="1" applyAlignment="1">
      <alignment horizontal="center" vertical="top"/>
    </xf>
    <xf numFmtId="4" fontId="5" fillId="21" borderId="11" xfId="0" applyNumberFormat="1" applyFont="1" applyFill="1" applyBorder="1" applyAlignment="1">
      <alignment vertical="center"/>
    </xf>
    <xf numFmtId="4" fontId="5" fillId="21" borderId="11" xfId="60" applyNumberFormat="1" applyFont="1" applyFill="1" applyBorder="1" applyAlignment="1" applyProtection="1">
      <alignment horizontal="right" vertical="center"/>
      <protection/>
    </xf>
    <xf numFmtId="10" fontId="5" fillId="21" borderId="47" xfId="54" applyNumberFormat="1" applyFont="1" applyFill="1" applyBorder="1" applyAlignment="1" applyProtection="1">
      <alignment horizontal="right" vertical="center"/>
      <protection/>
    </xf>
    <xf numFmtId="49" fontId="0" fillId="20" borderId="43" xfId="0" applyNumberFormat="1" applyFont="1" applyFill="1" applyBorder="1" applyAlignment="1">
      <alignment horizontal="center" vertical="top"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10" fontId="2" fillId="0" borderId="47" xfId="54" applyNumberFormat="1" applyFont="1" applyFill="1" applyBorder="1" applyAlignment="1" applyProtection="1">
      <alignment horizontal="right" vertical="center"/>
      <protection/>
    </xf>
    <xf numFmtId="4" fontId="5" fillId="0" borderId="47" xfId="0" applyNumberFormat="1" applyFont="1" applyFill="1" applyBorder="1" applyAlignment="1">
      <alignment horizontal="right" vertical="center"/>
    </xf>
    <xf numFmtId="4" fontId="2" fillId="25" borderId="40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/>
    </xf>
    <xf numFmtId="4" fontId="5" fillId="28" borderId="19" xfId="60" applyNumberFormat="1" applyFont="1" applyFill="1" applyBorder="1" applyAlignment="1" applyProtection="1">
      <alignment horizontal="right" vertical="center"/>
      <protection/>
    </xf>
    <xf numFmtId="4" fontId="5" fillId="20" borderId="19" xfId="60" applyNumberFormat="1" applyFont="1" applyFill="1" applyBorder="1" applyAlignment="1" applyProtection="1">
      <alignment horizontal="right" vertical="center"/>
      <protection/>
    </xf>
    <xf numFmtId="4" fontId="2" fillId="25" borderId="19" xfId="60" applyNumberFormat="1" applyFont="1" applyFill="1" applyBorder="1" applyAlignment="1" applyProtection="1">
      <alignment horizontal="right" vertical="center"/>
      <protection/>
    </xf>
    <xf numFmtId="4" fontId="2" fillId="0" borderId="19" xfId="60" applyNumberFormat="1" applyFont="1" applyFill="1" applyBorder="1" applyAlignment="1" applyProtection="1">
      <alignment horizontal="right" vertical="center"/>
      <protection/>
    </xf>
    <xf numFmtId="4" fontId="5" fillId="28" borderId="19" xfId="0" applyNumberFormat="1" applyFont="1" applyFill="1" applyBorder="1" applyAlignment="1">
      <alignment horizontal="right" vertical="center"/>
    </xf>
    <xf numFmtId="4" fontId="5" fillId="28" borderId="0" xfId="60" applyNumberFormat="1" applyFont="1" applyFill="1" applyBorder="1" applyAlignment="1" applyProtection="1">
      <alignment horizontal="right" vertical="center"/>
      <protection/>
    </xf>
    <xf numFmtId="4" fontId="5" fillId="27" borderId="0" xfId="60" applyNumberFormat="1" applyFont="1" applyFill="1" applyBorder="1" applyAlignment="1" applyProtection="1">
      <alignment horizontal="right" vertical="center"/>
      <protection/>
    </xf>
    <xf numFmtId="4" fontId="5" fillId="27" borderId="55" xfId="0" applyNumberFormat="1" applyFont="1" applyFill="1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right" vertical="center"/>
    </xf>
    <xf numFmtId="4" fontId="2" fillId="25" borderId="19" xfId="0" applyNumberFormat="1" applyFont="1" applyFill="1" applyBorder="1" applyAlignment="1">
      <alignment horizontal="right" vertical="center"/>
    </xf>
    <xf numFmtId="4" fontId="18" fillId="0" borderId="19" xfId="60" applyNumberFormat="1" applyFont="1" applyFill="1" applyBorder="1" applyAlignment="1" applyProtection="1">
      <alignment horizontal="right" vertical="center"/>
      <protection/>
    </xf>
    <xf numFmtId="4" fontId="5" fillId="26" borderId="0" xfId="60" applyNumberFormat="1" applyFont="1" applyFill="1" applyBorder="1" applyAlignment="1" applyProtection="1">
      <alignment horizontal="right" vertical="center"/>
      <protection/>
    </xf>
    <xf numFmtId="4" fontId="5" fillId="25" borderId="0" xfId="60" applyNumberFormat="1" applyFont="1" applyFill="1" applyBorder="1" applyAlignment="1" applyProtection="1">
      <alignment horizontal="right" vertical="center"/>
      <protection/>
    </xf>
    <xf numFmtId="4" fontId="0" fillId="0" borderId="0" xfId="60" applyNumberFormat="1" applyFont="1" applyFill="1" applyBorder="1" applyAlignment="1" applyProtection="1">
      <alignment horizontal="right" vertical="center"/>
      <protection/>
    </xf>
    <xf numFmtId="4" fontId="5" fillId="28" borderId="66" xfId="0" applyNumberFormat="1" applyFont="1" applyFill="1" applyBorder="1" applyAlignment="1">
      <alignment horizontal="right" vertical="center"/>
    </xf>
    <xf numFmtId="165" fontId="0" fillId="25" borderId="0" xfId="60" applyNumberFormat="1" applyFont="1" applyFill="1" applyBorder="1" applyAlignment="1" applyProtection="1">
      <alignment horizontal="right" vertical="center"/>
      <protection/>
    </xf>
    <xf numFmtId="4" fontId="5" fillId="27" borderId="19" xfId="60" applyNumberFormat="1" applyFont="1" applyFill="1" applyBorder="1" applyAlignment="1" applyProtection="1">
      <alignment horizontal="right" vertical="center"/>
      <protection/>
    </xf>
    <xf numFmtId="4" fontId="2" fillId="0" borderId="0" xfId="60" applyNumberFormat="1" applyFont="1" applyFill="1" applyBorder="1" applyAlignment="1" applyProtection="1">
      <alignment horizontal="right" vertical="center"/>
      <protection/>
    </xf>
    <xf numFmtId="4" fontId="5" fillId="28" borderId="19" xfId="0" applyNumberFormat="1" applyFont="1" applyFill="1" applyBorder="1" applyAlignment="1">
      <alignment horizontal="right" vertical="center"/>
    </xf>
    <xf numFmtId="4" fontId="2" fillId="0" borderId="19" xfId="60" applyNumberFormat="1" applyFont="1" applyFill="1" applyBorder="1" applyAlignment="1" applyProtection="1">
      <alignment horizontal="right" vertical="center" wrapText="1"/>
      <protection hidden="1" locked="0"/>
    </xf>
    <xf numFmtId="4" fontId="5" fillId="25" borderId="0" xfId="60" applyNumberFormat="1" applyFont="1" applyFill="1" applyBorder="1" applyAlignment="1" applyProtection="1">
      <alignment horizontal="right" vertical="center"/>
      <protection/>
    </xf>
    <xf numFmtId="4" fontId="0" fillId="25" borderId="0" xfId="60" applyNumberFormat="1" applyFont="1" applyFill="1" applyBorder="1" applyAlignment="1" applyProtection="1">
      <alignment horizontal="right" vertical="center"/>
      <protection/>
    </xf>
    <xf numFmtId="4" fontId="5" fillId="27" borderId="0" xfId="60" applyNumberFormat="1" applyFont="1" applyFill="1" applyBorder="1" applyAlignment="1" applyProtection="1">
      <alignment horizontal="right" vertical="center"/>
      <protection/>
    </xf>
    <xf numFmtId="4" fontId="5" fillId="27" borderId="19" xfId="60" applyNumberFormat="1" applyFont="1" applyFill="1" applyBorder="1" applyAlignment="1" applyProtection="1">
      <alignment horizontal="right" vertical="center"/>
      <protection/>
    </xf>
    <xf numFmtId="165" fontId="0" fillId="25" borderId="0" xfId="60" applyNumberFormat="1" applyFont="1" applyFill="1" applyBorder="1" applyAlignment="1" applyProtection="1">
      <alignment horizontal="right" vertical="center"/>
      <protection/>
    </xf>
    <xf numFmtId="4" fontId="2" fillId="0" borderId="68" xfId="60" applyNumberFormat="1" applyFont="1" applyFill="1" applyBorder="1" applyAlignment="1" applyProtection="1">
      <alignment horizontal="right" vertical="center"/>
      <protection/>
    </xf>
    <xf numFmtId="4" fontId="2" fillId="0" borderId="70" xfId="60" applyNumberFormat="1" applyFont="1" applyFill="1" applyBorder="1" applyAlignment="1" applyProtection="1">
      <alignment horizontal="right" vertical="center"/>
      <protection/>
    </xf>
    <xf numFmtId="4" fontId="5" fillId="20" borderId="70" xfId="60" applyNumberFormat="1" applyFont="1" applyFill="1" applyBorder="1" applyAlignment="1" applyProtection="1">
      <alignment horizontal="right" vertical="center"/>
      <protection/>
    </xf>
    <xf numFmtId="4" fontId="5" fillId="20" borderId="0" xfId="60" applyNumberFormat="1" applyFont="1" applyFill="1" applyBorder="1" applyAlignment="1" applyProtection="1">
      <alignment horizontal="right" vertical="center"/>
      <protection/>
    </xf>
    <xf numFmtId="4" fontId="5" fillId="20" borderId="19" xfId="60" applyNumberFormat="1" applyFont="1" applyFill="1" applyBorder="1" applyAlignment="1" applyProtection="1">
      <alignment horizontal="right" vertical="center"/>
      <protection/>
    </xf>
    <xf numFmtId="4" fontId="5" fillId="20" borderId="0" xfId="60" applyNumberFormat="1" applyFont="1" applyFill="1" applyBorder="1" applyAlignment="1" applyProtection="1">
      <alignment horizontal="right" vertical="center"/>
      <protection/>
    </xf>
    <xf numFmtId="4" fontId="5" fillId="28" borderId="0" xfId="60" applyNumberFormat="1" applyFont="1" applyFill="1" applyBorder="1" applyAlignment="1" applyProtection="1">
      <alignment horizontal="right" vertical="center"/>
      <protection/>
    </xf>
    <xf numFmtId="4" fontId="5" fillId="21" borderId="19" xfId="60" applyNumberFormat="1" applyFont="1" applyFill="1" applyBorder="1" applyAlignment="1" applyProtection="1">
      <alignment horizontal="right" vertical="center"/>
      <protection/>
    </xf>
    <xf numFmtId="4" fontId="5" fillId="26" borderId="0" xfId="60" applyNumberFormat="1" applyFont="1" applyFill="1" applyBorder="1" applyAlignment="1" applyProtection="1">
      <alignment horizontal="right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4" fontId="5" fillId="20" borderId="39" xfId="60" applyNumberFormat="1" applyFont="1" applyFill="1" applyBorder="1" applyAlignment="1" applyProtection="1">
      <alignment horizontal="right" vertical="center"/>
      <protection/>
    </xf>
    <xf numFmtId="4" fontId="5" fillId="28" borderId="39" xfId="60" applyNumberFormat="1" applyFont="1" applyFill="1" applyBorder="1" applyAlignment="1" applyProtection="1">
      <alignment horizontal="right" vertical="center"/>
      <protection/>
    </xf>
    <xf numFmtId="4" fontId="2" fillId="0" borderId="39" xfId="60" applyNumberFormat="1" applyFont="1" applyFill="1" applyBorder="1" applyAlignment="1" applyProtection="1">
      <alignment horizontal="right" vertical="center"/>
      <protection/>
    </xf>
    <xf numFmtId="4" fontId="5" fillId="20" borderId="39" xfId="0" applyNumberFormat="1" applyFont="1" applyFill="1" applyBorder="1" applyAlignment="1">
      <alignment horizontal="right" vertical="center"/>
    </xf>
    <xf numFmtId="0" fontId="5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4" fontId="5" fillId="27" borderId="39" xfId="60" applyNumberFormat="1" applyFont="1" applyFill="1" applyBorder="1" applyAlignment="1" applyProtection="1">
      <alignment horizontal="right" vertical="center"/>
      <protection/>
    </xf>
    <xf numFmtId="4" fontId="2" fillId="25" borderId="61" xfId="60" applyNumberFormat="1" applyFont="1" applyFill="1" applyBorder="1" applyAlignment="1" applyProtection="1">
      <alignment horizontal="right" vertical="center"/>
      <protection/>
    </xf>
    <xf numFmtId="4" fontId="5" fillId="27" borderId="39" xfId="60" applyNumberFormat="1" applyFont="1" applyFill="1" applyBorder="1" applyAlignment="1" applyProtection="1">
      <alignment horizontal="right" vertical="center"/>
      <protection/>
    </xf>
    <xf numFmtId="4" fontId="2" fillId="25" borderId="24" xfId="60" applyNumberFormat="1" applyFont="1" applyFill="1" applyBorder="1" applyAlignment="1" applyProtection="1">
      <alignment horizontal="right" vertical="center"/>
      <protection/>
    </xf>
    <xf numFmtId="4" fontId="2" fillId="25" borderId="39" xfId="60" applyNumberFormat="1" applyFont="1" applyFill="1" applyBorder="1" applyAlignment="1" applyProtection="1">
      <alignment horizontal="right" vertical="center"/>
      <protection/>
    </xf>
    <xf numFmtId="4" fontId="5" fillId="28" borderId="39" xfId="0" applyNumberFormat="1" applyFont="1" applyFill="1" applyBorder="1" applyAlignment="1">
      <alignment horizontal="right" vertical="center"/>
    </xf>
    <xf numFmtId="10" fontId="5" fillId="27" borderId="31" xfId="60" applyNumberFormat="1" applyFont="1" applyFill="1" applyBorder="1" applyAlignment="1" applyProtection="1">
      <alignment horizontal="right" vertical="center"/>
      <protection/>
    </xf>
    <xf numFmtId="4" fontId="5" fillId="28" borderId="40" xfId="0" applyNumberFormat="1" applyFont="1" applyFill="1" applyBorder="1" applyAlignment="1">
      <alignment horizontal="right" vertical="center"/>
    </xf>
    <xf numFmtId="4" fontId="5" fillId="27" borderId="0" xfId="60" applyNumberFormat="1" applyFont="1" applyFill="1" applyBorder="1" applyAlignment="1" applyProtection="1">
      <alignment horizontal="right" vertical="center"/>
      <protection/>
    </xf>
    <xf numFmtId="4" fontId="2" fillId="25" borderId="55" xfId="60" applyNumberFormat="1" applyFont="1" applyFill="1" applyBorder="1" applyAlignment="1" applyProtection="1">
      <alignment horizontal="right" vertical="center"/>
      <protection/>
    </xf>
    <xf numFmtId="4" fontId="2" fillId="0" borderId="31" xfId="60" applyNumberFormat="1" applyFont="1" applyFill="1" applyBorder="1" applyAlignment="1" applyProtection="1">
      <alignment horizontal="right" vertical="center"/>
      <protection/>
    </xf>
    <xf numFmtId="4" fontId="5" fillId="27" borderId="31" xfId="60" applyNumberFormat="1" applyFont="1" applyFill="1" applyBorder="1" applyAlignment="1" applyProtection="1">
      <alignment horizontal="right" vertical="center"/>
      <protection/>
    </xf>
    <xf numFmtId="4" fontId="5" fillId="27" borderId="47" xfId="60" applyNumberFormat="1" applyFont="1" applyFill="1" applyBorder="1" applyAlignment="1" applyProtection="1">
      <alignment horizontal="right" vertical="center"/>
      <protection/>
    </xf>
    <xf numFmtId="4" fontId="5" fillId="28" borderId="39" xfId="60" applyNumberFormat="1" applyFont="1" applyFill="1" applyBorder="1" applyAlignment="1" applyProtection="1">
      <alignment horizontal="right" vertical="center"/>
      <protection/>
    </xf>
    <xf numFmtId="4" fontId="5" fillId="26" borderId="39" xfId="60" applyNumberFormat="1" applyFont="1" applyFill="1" applyBorder="1" applyAlignment="1" applyProtection="1">
      <alignment horizontal="right" vertical="center"/>
      <protection/>
    </xf>
    <xf numFmtId="4" fontId="5" fillId="20" borderId="39" xfId="60" applyNumberFormat="1" applyFont="1" applyFill="1" applyBorder="1" applyAlignment="1" applyProtection="1">
      <alignment horizontal="right" vertical="center"/>
      <protection/>
    </xf>
    <xf numFmtId="4" fontId="2" fillId="0" borderId="74" xfId="60" applyNumberFormat="1" applyFont="1" applyFill="1" applyBorder="1" applyAlignment="1" applyProtection="1">
      <alignment horizontal="right" vertical="center"/>
      <protection/>
    </xf>
    <xf numFmtId="10" fontId="5" fillId="28" borderId="40" xfId="0" applyNumberFormat="1" applyFont="1" applyFill="1" applyBorder="1" applyAlignment="1">
      <alignment horizontal="right" vertical="center"/>
    </xf>
    <xf numFmtId="10" fontId="2" fillId="0" borderId="75" xfId="54" applyNumberFormat="1" applyFont="1" applyFill="1" applyBorder="1" applyAlignment="1" applyProtection="1">
      <alignment horizontal="right" vertical="center" wrapText="1"/>
      <protection/>
    </xf>
    <xf numFmtId="4" fontId="5" fillId="28" borderId="76" xfId="0" applyNumberFormat="1" applyFont="1" applyFill="1" applyBorder="1" applyAlignment="1">
      <alignment horizontal="right" vertical="center"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9" fontId="5" fillId="0" borderId="80" xfId="54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9" fontId="5" fillId="0" borderId="60" xfId="54" applyFont="1" applyFill="1" applyBorder="1" applyAlignment="1" applyProtection="1">
      <alignment horizontal="center" vertical="center"/>
      <protection/>
    </xf>
    <xf numFmtId="0" fontId="0" fillId="20" borderId="42" xfId="0" applyFont="1" applyFill="1" applyBorder="1" applyAlignment="1">
      <alignment horizontal="left"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7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/>
      <protection/>
    </xf>
    <xf numFmtId="49" fontId="6" fillId="28" borderId="41" xfId="0" applyNumberFormat="1" applyFont="1" applyFill="1" applyBorder="1" applyAlignment="1" applyProtection="1">
      <alignment horizontal="center" vertical="center"/>
      <protection/>
    </xf>
    <xf numFmtId="0" fontId="7" fillId="24" borderId="29" xfId="0" applyNumberFormat="1" applyFont="1" applyFill="1" applyBorder="1" applyAlignment="1" applyProtection="1">
      <alignment vertical="center"/>
      <protection/>
    </xf>
    <xf numFmtId="0" fontId="7" fillId="24" borderId="82" xfId="0" applyFont="1" applyFill="1" applyBorder="1" applyAlignment="1" applyProtection="1">
      <alignment horizontal="center" vertical="center"/>
      <protection/>
    </xf>
    <xf numFmtId="49" fontId="6" fillId="28" borderId="83" xfId="0" applyNumberFormat="1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vertical="center"/>
      <protection/>
    </xf>
    <xf numFmtId="0" fontId="6" fillId="28" borderId="84" xfId="0" applyFont="1" applyFill="1" applyBorder="1" applyAlignment="1" applyProtection="1">
      <alignment horizontal="center" vertical="center"/>
      <protection/>
    </xf>
    <xf numFmtId="0" fontId="5" fillId="0" borderId="85" xfId="0" applyFont="1" applyBorder="1" applyAlignment="1" applyProtection="1">
      <alignment horizontal="center" vertical="center" wrapText="1"/>
      <protection/>
    </xf>
    <xf numFmtId="0" fontId="0" fillId="0" borderId="86" xfId="0" applyFont="1" applyBorder="1" applyAlignment="1">
      <alignment/>
    </xf>
    <xf numFmtId="0" fontId="0" fillId="0" borderId="31" xfId="0" applyFont="1" applyBorder="1" applyAlignment="1">
      <alignment/>
    </xf>
    <xf numFmtId="0" fontId="6" fillId="28" borderId="10" xfId="0" applyFont="1" applyFill="1" applyBorder="1" applyAlignment="1" applyProtection="1">
      <alignment horizontal="center" vertical="center"/>
      <protection/>
    </xf>
    <xf numFmtId="0" fontId="6" fillId="22" borderId="28" xfId="0" applyFont="1" applyFill="1" applyBorder="1" applyAlignment="1" applyProtection="1">
      <alignment horizontal="center" vertical="center"/>
      <protection/>
    </xf>
    <xf numFmtId="0" fontId="6" fillId="22" borderId="28" xfId="0" applyFont="1" applyFill="1" applyBorder="1" applyAlignment="1" applyProtection="1">
      <alignment horizontal="center" vertical="center"/>
      <protection/>
    </xf>
    <xf numFmtId="0" fontId="6" fillId="22" borderId="25" xfId="0" applyFont="1" applyFill="1" applyBorder="1" applyAlignment="1" applyProtection="1">
      <alignment horizontal="center" vertical="center"/>
      <protection/>
    </xf>
    <xf numFmtId="0" fontId="5" fillId="25" borderId="68" xfId="0" applyFont="1" applyFill="1" applyBorder="1" applyAlignment="1" applyProtection="1">
      <alignment horizontal="center" vertical="center"/>
      <protection/>
    </xf>
    <xf numFmtId="0" fontId="5" fillId="27" borderId="56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5" fillId="26" borderId="87" xfId="0" applyFont="1" applyFill="1" applyBorder="1" applyAlignment="1" applyProtection="1">
      <alignment horizontal="center" vertical="center" wrapText="1"/>
      <protection/>
    </xf>
    <xf numFmtId="0" fontId="21" fillId="0" borderId="87" xfId="0" applyFont="1" applyFill="1" applyBorder="1" applyAlignment="1" applyProtection="1">
      <alignment horizontal="center" vertical="center" wrapText="1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30" borderId="25" xfId="0" applyFont="1" applyFill="1" applyBorder="1" applyAlignment="1" applyProtection="1">
      <alignment horizontal="center" vertical="center"/>
      <protection/>
    </xf>
    <xf numFmtId="0" fontId="21" fillId="22" borderId="25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6" fillId="28" borderId="18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4" fontId="5" fillId="27" borderId="88" xfId="60" applyNumberFormat="1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5" fillId="27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25" borderId="39" xfId="0" applyFont="1" applyFill="1" applyBorder="1" applyAlignment="1" applyProtection="1">
      <alignment horizontal="center" vertical="center"/>
      <protection/>
    </xf>
    <xf numFmtId="4" fontId="18" fillId="0" borderId="55" xfId="60" applyNumberFormat="1" applyFont="1" applyFill="1" applyBorder="1" applyAlignment="1" applyProtection="1">
      <alignment horizontal="right" vertical="center"/>
      <protection/>
    </xf>
    <xf numFmtId="4" fontId="5" fillId="20" borderId="48" xfId="0" applyNumberFormat="1" applyFont="1" applyFill="1" applyBorder="1" applyAlignment="1">
      <alignment vertical="center"/>
    </xf>
    <xf numFmtId="4" fontId="5" fillId="20" borderId="66" xfId="60" applyNumberFormat="1" applyFont="1" applyFill="1" applyBorder="1" applyAlignment="1" applyProtection="1">
      <alignment horizontal="right" vertical="center"/>
      <protection/>
    </xf>
    <xf numFmtId="10" fontId="5" fillId="20" borderId="40" xfId="54" applyNumberFormat="1" applyFont="1" applyFill="1" applyBorder="1" applyAlignment="1" applyProtection="1">
      <alignment horizontal="right" vertical="center" wrapText="1"/>
      <protection/>
    </xf>
    <xf numFmtId="10" fontId="5" fillId="28" borderId="31" xfId="60" applyNumberFormat="1" applyFont="1" applyFill="1" applyBorder="1" applyAlignment="1" applyProtection="1">
      <alignment horizontal="right" vertical="center"/>
      <protection/>
    </xf>
    <xf numFmtId="4" fontId="2" fillId="0" borderId="55" xfId="60" applyNumberFormat="1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left" vertical="center" wrapText="1"/>
    </xf>
    <xf numFmtId="4" fontId="5" fillId="20" borderId="55" xfId="60" applyNumberFormat="1" applyFont="1" applyFill="1" applyBorder="1" applyAlignment="1" applyProtection="1">
      <alignment horizontal="right" vertical="center"/>
      <protection/>
    </xf>
    <xf numFmtId="0" fontId="5" fillId="27" borderId="24" xfId="0" applyFont="1" applyFill="1" applyBorder="1" applyAlignment="1" applyProtection="1">
      <alignment horizontal="center" vertical="center"/>
      <protection/>
    </xf>
    <xf numFmtId="0" fontId="5" fillId="20" borderId="66" xfId="0" applyFont="1" applyFill="1" applyBorder="1" applyAlignment="1" applyProtection="1">
      <alignment horizontal="center" vertical="center" wrapText="1"/>
      <protection/>
    </xf>
    <xf numFmtId="0" fontId="0" fillId="27" borderId="69" xfId="0" applyFont="1" applyFill="1" applyBorder="1" applyAlignment="1" applyProtection="1">
      <alignment horizontal="center" vertical="top"/>
      <protection/>
    </xf>
    <xf numFmtId="0" fontId="6" fillId="29" borderId="24" xfId="0" applyFont="1" applyFill="1" applyBorder="1" applyAlignment="1" applyProtection="1">
      <alignment vertical="center"/>
      <protection/>
    </xf>
    <xf numFmtId="0" fontId="6" fillId="21" borderId="66" xfId="0" applyFont="1" applyFill="1" applyBorder="1" applyAlignment="1" applyProtection="1">
      <alignment horizontal="center" vertical="center" wrapText="1"/>
      <protection/>
    </xf>
    <xf numFmtId="0" fontId="2" fillId="25" borderId="31" xfId="0" applyFont="1" applyFill="1" applyBorder="1" applyAlignment="1" applyProtection="1">
      <alignment horizontal="center" vertical="center" wrapText="1"/>
      <protection/>
    </xf>
    <xf numFmtId="4" fontId="2" fillId="0" borderId="13" xfId="60" applyNumberFormat="1" applyFont="1" applyFill="1" applyBorder="1" applyAlignment="1" applyProtection="1">
      <alignment horizontal="right" vertical="center"/>
      <protection/>
    </xf>
    <xf numFmtId="4" fontId="2" fillId="0" borderId="60" xfId="60" applyNumberFormat="1" applyFont="1" applyFill="1" applyBorder="1" applyAlignment="1" applyProtection="1">
      <alignment horizontal="right" vertical="center"/>
      <protection/>
    </xf>
    <xf numFmtId="4" fontId="5" fillId="21" borderId="55" xfId="60" applyNumberFormat="1" applyFont="1" applyFill="1" applyBorder="1" applyAlignment="1" applyProtection="1">
      <alignment horizontal="right" vertical="center"/>
      <protection/>
    </xf>
    <xf numFmtId="4" fontId="5" fillId="21" borderId="24" xfId="0" applyNumberFormat="1" applyFont="1" applyFill="1" applyBorder="1" applyAlignment="1">
      <alignment vertical="center"/>
    </xf>
    <xf numFmtId="4" fontId="5" fillId="21" borderId="24" xfId="60" applyNumberFormat="1" applyFont="1" applyFill="1" applyBorder="1" applyAlignment="1" applyProtection="1">
      <alignment horizontal="right" vertical="center"/>
      <protection/>
    </xf>
    <xf numFmtId="3" fontId="5" fillId="26" borderId="10" xfId="0" applyNumberFormat="1" applyFont="1" applyFill="1" applyBorder="1" applyAlignment="1">
      <alignment vertical="center"/>
    </xf>
    <xf numFmtId="4" fontId="5" fillId="26" borderId="10" xfId="60" applyNumberFormat="1" applyFont="1" applyFill="1" applyBorder="1" applyAlignment="1" applyProtection="1">
      <alignment horizontal="right" vertical="center"/>
      <protection/>
    </xf>
    <xf numFmtId="0" fontId="6" fillId="27" borderId="52" xfId="0" applyFont="1" applyFill="1" applyBorder="1" applyAlignment="1" applyProtection="1">
      <alignment horizontal="left" vertical="center" wrapText="1"/>
      <protection/>
    </xf>
    <xf numFmtId="0" fontId="6" fillId="29" borderId="42" xfId="0" applyFont="1" applyFill="1" applyBorder="1" applyAlignment="1" applyProtection="1">
      <alignment horizontal="center" vertical="center"/>
      <protection/>
    </xf>
    <xf numFmtId="0" fontId="8" fillId="29" borderId="52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/>
      <protection/>
    </xf>
    <xf numFmtId="4" fontId="5" fillId="27" borderId="43" xfId="60" applyNumberFormat="1" applyFont="1" applyFill="1" applyBorder="1" applyAlignment="1" applyProtection="1">
      <alignment horizontal="right" vertical="center"/>
      <protection/>
    </xf>
    <xf numFmtId="4" fontId="5" fillId="27" borderId="24" xfId="60" applyNumberFormat="1" applyFont="1" applyFill="1" applyBorder="1" applyAlignment="1" applyProtection="1">
      <alignment horizontal="right" vertical="center"/>
      <protection/>
    </xf>
    <xf numFmtId="0" fontId="5" fillId="25" borderId="66" xfId="0" applyFont="1" applyFill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>
      <alignment vertical="center"/>
    </xf>
    <xf numFmtId="165" fontId="2" fillId="25" borderId="37" xfId="60" applyNumberFormat="1" applyFont="1" applyFill="1" applyBorder="1" applyAlignment="1" applyProtection="1">
      <alignment horizontal="right" vertical="center"/>
      <protection/>
    </xf>
    <xf numFmtId="4" fontId="2" fillId="25" borderId="53" xfId="60" applyNumberFormat="1" applyFont="1" applyFill="1" applyBorder="1" applyAlignment="1" applyProtection="1">
      <alignment horizontal="right" vertical="center"/>
      <protection/>
    </xf>
    <xf numFmtId="0" fontId="5" fillId="20" borderId="83" xfId="0" applyFont="1" applyFill="1" applyBorder="1" applyAlignment="1" applyProtection="1">
      <alignment horizontal="center" vertical="center" wrapText="1"/>
      <protection/>
    </xf>
    <xf numFmtId="4" fontId="2" fillId="0" borderId="89" xfId="60" applyNumberFormat="1" applyFont="1" applyFill="1" applyBorder="1" applyAlignment="1" applyProtection="1">
      <alignment horizontal="right" vertical="center"/>
      <protection/>
    </xf>
    <xf numFmtId="4" fontId="2" fillId="0" borderId="61" xfId="60" applyNumberFormat="1" applyFont="1" applyFill="1" applyBorder="1" applyAlignment="1" applyProtection="1">
      <alignment horizontal="right" vertical="center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27" borderId="83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5" fillId="20" borderId="42" xfId="0" applyFont="1" applyFill="1" applyBorder="1" applyAlignment="1" applyProtection="1">
      <alignment horizontal="left" vertical="center" wrapText="1"/>
      <protection/>
    </xf>
    <xf numFmtId="4" fontId="5" fillId="20" borderId="69" xfId="0" applyNumberFormat="1" applyFont="1" applyFill="1" applyBorder="1" applyAlignment="1">
      <alignment vertical="center"/>
    </xf>
    <xf numFmtId="165" fontId="5" fillId="27" borderId="90" xfId="60" applyNumberFormat="1" applyFont="1" applyFill="1" applyBorder="1" applyAlignment="1" applyProtection="1">
      <alignment horizontal="right" vertical="center"/>
      <protection/>
    </xf>
    <xf numFmtId="165" fontId="5" fillId="27" borderId="68" xfId="60" applyNumberFormat="1" applyFont="1" applyFill="1" applyBorder="1" applyAlignment="1" applyProtection="1">
      <alignment horizontal="right" vertical="center"/>
      <protection/>
    </xf>
    <xf numFmtId="173" fontId="5" fillId="27" borderId="69" xfId="60" applyNumberFormat="1" applyFont="1" applyFill="1" applyBorder="1" applyAlignment="1" applyProtection="1">
      <alignment horizontal="right" vertical="center"/>
      <protection/>
    </xf>
    <xf numFmtId="49" fontId="5" fillId="20" borderId="69" xfId="0" applyNumberFormat="1" applyFont="1" applyFill="1" applyBorder="1" applyAlignment="1" applyProtection="1">
      <alignment horizontal="center" vertical="top"/>
      <protection/>
    </xf>
    <xf numFmtId="0" fontId="2" fillId="0" borderId="61" xfId="0" applyFont="1" applyBorder="1" applyAlignment="1">
      <alignment vertical="center" wrapText="1"/>
    </xf>
    <xf numFmtId="0" fontId="12" fillId="27" borderId="14" xfId="0" applyFont="1" applyFill="1" applyBorder="1" applyAlignment="1" applyProtection="1">
      <alignment horizontal="center" vertical="center"/>
      <protection/>
    </xf>
    <xf numFmtId="0" fontId="5" fillId="27" borderId="30" xfId="0" applyFont="1" applyFill="1" applyBorder="1" applyAlignment="1" applyProtection="1">
      <alignment horizontal="center" vertical="center"/>
      <protection/>
    </xf>
    <xf numFmtId="0" fontId="12" fillId="27" borderId="30" xfId="0" applyFont="1" applyFill="1" applyBorder="1" applyAlignment="1" applyProtection="1">
      <alignment horizontal="center" vertical="center"/>
      <protection/>
    </xf>
    <xf numFmtId="0" fontId="5" fillId="27" borderId="55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6" fillId="28" borderId="45" xfId="0" applyFont="1" applyFill="1" applyBorder="1" applyAlignment="1" applyProtection="1">
      <alignment horizontal="center" vertical="center"/>
      <protection/>
    </xf>
    <xf numFmtId="4" fontId="5" fillId="21" borderId="60" xfId="60" applyNumberFormat="1" applyFont="1" applyFill="1" applyBorder="1" applyAlignment="1" applyProtection="1">
      <alignment horizontal="right" vertical="center"/>
      <protection/>
    </xf>
    <xf numFmtId="4" fontId="5" fillId="20" borderId="60" xfId="60" applyNumberFormat="1" applyFont="1" applyFill="1" applyBorder="1" applyAlignment="1" applyProtection="1">
      <alignment horizontal="right" vertical="center"/>
      <protection/>
    </xf>
    <xf numFmtId="10" fontId="5" fillId="27" borderId="31" xfId="60" applyNumberFormat="1" applyFont="1" applyFill="1" applyBorder="1" applyAlignment="1" applyProtection="1">
      <alignment horizontal="right" vertical="center"/>
      <protection/>
    </xf>
    <xf numFmtId="0" fontId="5" fillId="25" borderId="39" xfId="0" applyFont="1" applyFill="1" applyBorder="1" applyAlignment="1" applyProtection="1">
      <alignment horizontal="center" vertical="center"/>
      <protection/>
    </xf>
    <xf numFmtId="0" fontId="5" fillId="27" borderId="55" xfId="0" applyFont="1" applyFill="1" applyBorder="1" applyAlignment="1" applyProtection="1">
      <alignment horizontal="center" vertical="center"/>
      <protection/>
    </xf>
    <xf numFmtId="0" fontId="5" fillId="25" borderId="13" xfId="0" applyFont="1" applyFill="1" applyBorder="1" applyAlignment="1" applyProtection="1">
      <alignment horizontal="center" vertical="center"/>
      <protection/>
    </xf>
    <xf numFmtId="0" fontId="6" fillId="28" borderId="42" xfId="0" applyFont="1" applyFill="1" applyBorder="1" applyAlignment="1" applyProtection="1">
      <alignment horizontal="center" vertical="center" wrapText="1"/>
      <protection/>
    </xf>
    <xf numFmtId="0" fontId="6" fillId="28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8" borderId="10" xfId="0" applyFont="1" applyFill="1" applyBorder="1" applyAlignment="1" applyProtection="1">
      <alignment horizontal="center"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5" fillId="27" borderId="51" xfId="0" applyFont="1" applyFill="1" applyBorder="1" applyAlignment="1" applyProtection="1">
      <alignment horizontal="center" vertical="center"/>
      <protection/>
    </xf>
    <xf numFmtId="0" fontId="6" fillId="28" borderId="91" xfId="0" applyFont="1" applyFill="1" applyBorder="1" applyAlignment="1" applyProtection="1">
      <alignment horizontal="center" vertical="center"/>
      <protection/>
    </xf>
    <xf numFmtId="0" fontId="5" fillId="20" borderId="17" xfId="0" applyFont="1" applyFill="1" applyBorder="1" applyAlignment="1" applyProtection="1">
      <alignment horizontal="center" vertical="center"/>
      <protection/>
    </xf>
    <xf numFmtId="0" fontId="5" fillId="27" borderId="11" xfId="0" applyFont="1" applyFill="1" applyBorder="1" applyAlignment="1" applyProtection="1">
      <alignment horizontal="center" vertical="center"/>
      <protection/>
    </xf>
    <xf numFmtId="0" fontId="5" fillId="27" borderId="39" xfId="0" applyFont="1" applyFill="1" applyBorder="1" applyAlignment="1" applyProtection="1">
      <alignment horizontal="center" vertical="center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9" fillId="28" borderId="17" xfId="0" applyFont="1" applyFill="1" applyBorder="1" applyAlignment="1" applyProtection="1">
      <alignment horizontal="center" vertical="center" wrapText="1"/>
      <protection/>
    </xf>
    <xf numFmtId="0" fontId="5" fillId="20" borderId="15" xfId="0" applyFont="1" applyFill="1" applyBorder="1" applyAlignment="1" applyProtection="1">
      <alignment horizontal="center" vertical="center" wrapText="1"/>
      <protection/>
    </xf>
    <xf numFmtId="0" fontId="5" fillId="27" borderId="18" xfId="0" applyFont="1" applyFill="1" applyBorder="1" applyAlignment="1" applyProtection="1">
      <alignment horizontal="center" vertical="center" wrapText="1"/>
      <protection/>
    </xf>
    <xf numFmtId="0" fontId="5" fillId="27" borderId="43" xfId="0" applyFont="1" applyFill="1" applyBorder="1" applyAlignment="1" applyProtection="1">
      <alignment horizontal="center" vertical="center" wrapText="1"/>
      <protection/>
    </xf>
    <xf numFmtId="0" fontId="5" fillId="27" borderId="36" xfId="0" applyFont="1" applyFill="1" applyBorder="1" applyAlignment="1" applyProtection="1">
      <alignment horizontal="center" vertical="center" wrapText="1"/>
      <protection/>
    </xf>
    <xf numFmtId="0" fontId="5" fillId="27" borderId="38" xfId="0" applyFont="1" applyFill="1" applyBorder="1" applyAlignment="1" applyProtection="1">
      <alignment horizontal="center" vertical="center" wrapText="1"/>
      <protection/>
    </xf>
    <xf numFmtId="0" fontId="5" fillId="27" borderId="12" xfId="0" applyFont="1" applyFill="1" applyBorder="1" applyAlignment="1" applyProtection="1">
      <alignment horizontal="center" vertical="center" wrapText="1"/>
      <protection/>
    </xf>
    <xf numFmtId="0" fontId="5" fillId="27" borderId="17" xfId="0" applyFont="1" applyFill="1" applyBorder="1" applyAlignment="1" applyProtection="1">
      <alignment horizontal="center" vertical="center" wrapText="1"/>
      <protection/>
    </xf>
    <xf numFmtId="0" fontId="5" fillId="27" borderId="92" xfId="0" applyFont="1" applyFill="1" applyBorder="1" applyAlignment="1" applyProtection="1">
      <alignment horizontal="center" vertical="center" wrapText="1"/>
      <protection/>
    </xf>
    <xf numFmtId="0" fontId="5" fillId="27" borderId="93" xfId="0" applyFont="1" applyFill="1" applyBorder="1" applyAlignment="1" applyProtection="1">
      <alignment horizontal="center" vertical="center" wrapText="1"/>
      <protection/>
    </xf>
    <xf numFmtId="0" fontId="5" fillId="27" borderId="56" xfId="0" applyFont="1" applyFill="1" applyBorder="1" applyAlignment="1" applyProtection="1">
      <alignment horizontal="left" vertical="center" wrapText="1"/>
      <protection/>
    </xf>
    <xf numFmtId="0" fontId="6" fillId="28" borderId="17" xfId="0" applyFont="1" applyFill="1" applyBorder="1" applyAlignment="1" applyProtection="1">
      <alignment horizontal="center" vertical="center"/>
      <protection/>
    </xf>
    <xf numFmtId="0" fontId="5" fillId="27" borderId="39" xfId="0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5" fillId="27" borderId="30" xfId="0" applyFont="1" applyFill="1" applyBorder="1" applyAlignment="1" applyProtection="1">
      <alignment horizontal="center" vertical="center" wrapText="1"/>
      <protection/>
    </xf>
    <xf numFmtId="0" fontId="5" fillId="27" borderId="11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7" borderId="55" xfId="0" applyFont="1" applyFill="1" applyBorder="1" applyAlignment="1" applyProtection="1">
      <alignment horizontal="center" vertical="center" wrapText="1"/>
      <protection/>
    </xf>
    <xf numFmtId="0" fontId="5" fillId="27" borderId="51" xfId="0" applyFont="1" applyFill="1" applyBorder="1" applyAlignment="1" applyProtection="1">
      <alignment horizontal="center" vertical="center" wrapText="1"/>
      <protection/>
    </xf>
    <xf numFmtId="0" fontId="5" fillId="27" borderId="30" xfId="0" applyFont="1" applyFill="1" applyBorder="1" applyAlignment="1" applyProtection="1">
      <alignment horizontal="center" vertical="center" wrapText="1"/>
      <protection/>
    </xf>
    <xf numFmtId="0" fontId="5" fillId="27" borderId="55" xfId="0" applyFont="1" applyFill="1" applyBorder="1" applyAlignment="1" applyProtection="1">
      <alignment horizontal="center" vertical="center" wrapText="1"/>
      <protection/>
    </xf>
    <xf numFmtId="0" fontId="5" fillId="27" borderId="56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/>
      <protection/>
    </xf>
    <xf numFmtId="0" fontId="6" fillId="28" borderId="34" xfId="0" applyFont="1" applyFill="1" applyBorder="1" applyAlignment="1" applyProtection="1">
      <alignment horizontal="center"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/>
      <protection/>
    </xf>
    <xf numFmtId="0" fontId="6" fillId="26" borderId="43" xfId="0" applyFont="1" applyFill="1" applyBorder="1" applyAlignment="1" applyProtection="1">
      <alignment horizontal="center" vertical="center"/>
      <protection/>
    </xf>
    <xf numFmtId="0" fontId="6" fillId="28" borderId="34" xfId="0" applyNumberFormat="1" applyFont="1" applyFill="1" applyBorder="1" applyAlignment="1" applyProtection="1">
      <alignment horizontal="center" vertical="center" wrapText="1"/>
      <protection/>
    </xf>
    <xf numFmtId="0" fontId="6" fillId="28" borderId="17" xfId="0" applyNumberFormat="1" applyFont="1" applyFill="1" applyBorder="1" applyAlignment="1" applyProtection="1">
      <alignment horizontal="center" vertical="center" wrapText="1"/>
      <protection/>
    </xf>
    <xf numFmtId="0" fontId="5" fillId="27" borderId="88" xfId="0" applyFont="1" applyFill="1" applyBorder="1" applyAlignment="1" applyProtection="1">
      <alignment horizontal="center" vertical="center" wrapText="1"/>
      <protection/>
    </xf>
    <xf numFmtId="0" fontId="6" fillId="28" borderId="15" xfId="0" applyFont="1" applyFill="1" applyBorder="1" applyAlignment="1" applyProtection="1">
      <alignment horizontal="center" vertical="center" wrapText="1"/>
      <protection/>
    </xf>
    <xf numFmtId="0" fontId="6" fillId="28" borderId="43" xfId="0" applyFont="1" applyFill="1" applyBorder="1" applyAlignment="1" applyProtection="1">
      <alignment horizontal="center" vertical="center" wrapText="1"/>
      <protection/>
    </xf>
    <xf numFmtId="0" fontId="0" fillId="24" borderId="6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25"/>
          <c:w val="0.666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'2003 I półrocze'!$C$32:$C$38</c:f>
              <c:strCache>
                <c:ptCount val="1"/>
                <c:pt idx="0">
                  <c:v>0830 0920 Urzędy naczelnych organów władzy państwowej, kontroli i ochrony prawa oraz sądownictwa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półrocze'!$C$39:$C$139</c:f>
              <c:numCache>
                <c:ptCount val="94"/>
                <c:pt idx="0">
                  <c:v>0</c:v>
                </c:pt>
                <c:pt idx="1">
                  <c:v>2010</c:v>
                </c:pt>
                <c:pt idx="3">
                  <c:v>2010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2007</c:v>
                </c:pt>
                <c:pt idx="72">
                  <c:v>2009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2708</c:v>
                </c:pt>
                <c:pt idx="85">
                  <c:v>0</c:v>
                </c:pt>
                <c:pt idx="86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'2003 I półrocze'!$D$32:$D$38</c:f>
              <c:strCache>
                <c:ptCount val="1"/>
                <c:pt idx="0">
                  <c:v>Wpływy z usług Pozostałe odsetki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półrocze'!$D$39:$D$139</c:f>
              <c:numCache>
                <c:ptCount val="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'2003 I półrocze'!$E$32:$E$38</c:f>
              <c:strCache>
                <c:ptCount val="1"/>
                <c:pt idx="0">
                  <c:v>4 000,00 10 000,00 11 169,00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półrocze'!$E$39:$E$139</c:f>
              <c:numCache>
                <c:ptCount val="94"/>
                <c:pt idx="0">
                  <c:v>640</c:v>
                </c:pt>
                <c:pt idx="1">
                  <c:v>640</c:v>
                </c:pt>
                <c:pt idx="2">
                  <c:v>10529</c:v>
                </c:pt>
                <c:pt idx="3">
                  <c:v>10529</c:v>
                </c:pt>
                <c:pt idx="4">
                  <c:v>2548847</c:v>
                </c:pt>
                <c:pt idx="6">
                  <c:v>300</c:v>
                </c:pt>
                <c:pt idx="7">
                  <c:v>641959</c:v>
                </c:pt>
                <c:pt idx="8">
                  <c:v>404688</c:v>
                </c:pt>
                <c:pt idx="9">
                  <c:v>150753</c:v>
                </c:pt>
                <c:pt idx="10">
                  <c:v>64523</c:v>
                </c:pt>
                <c:pt idx="11">
                  <c:v>780</c:v>
                </c:pt>
                <c:pt idx="12">
                  <c:v>500</c:v>
                </c:pt>
                <c:pt idx="13">
                  <c:v>100</c:v>
                </c:pt>
                <c:pt idx="14">
                  <c:v>1000</c:v>
                </c:pt>
                <c:pt idx="15">
                  <c:v>19615</c:v>
                </c:pt>
                <c:pt idx="16">
                  <c:v>1006849</c:v>
                </c:pt>
                <c:pt idx="17">
                  <c:v>390097</c:v>
                </c:pt>
                <c:pt idx="18">
                  <c:v>554709</c:v>
                </c:pt>
                <c:pt idx="19">
                  <c:v>2633</c:v>
                </c:pt>
                <c:pt idx="20">
                  <c:v>10210</c:v>
                </c:pt>
                <c:pt idx="21">
                  <c:v>1000</c:v>
                </c:pt>
                <c:pt idx="22">
                  <c:v>200</c:v>
                </c:pt>
                <c:pt idx="23">
                  <c:v>30000</c:v>
                </c:pt>
                <c:pt idx="24">
                  <c:v>6000</c:v>
                </c:pt>
                <c:pt idx="25">
                  <c:v>12000</c:v>
                </c:pt>
                <c:pt idx="26">
                  <c:v>46000</c:v>
                </c:pt>
                <c:pt idx="27">
                  <c:v>4000</c:v>
                </c:pt>
                <c:pt idx="28">
                  <c:v>42000</c:v>
                </c:pt>
                <c:pt idx="29">
                  <c:v>853739</c:v>
                </c:pt>
                <c:pt idx="30">
                  <c:v>848739</c:v>
                </c:pt>
                <c:pt idx="31">
                  <c:v>5000</c:v>
                </c:pt>
                <c:pt idx="32">
                  <c:v>4186918</c:v>
                </c:pt>
                <c:pt idx="33">
                  <c:v>2638944</c:v>
                </c:pt>
                <c:pt idx="34">
                  <c:v>2638944</c:v>
                </c:pt>
                <c:pt idx="35">
                  <c:v>1547974</c:v>
                </c:pt>
                <c:pt idx="36">
                  <c:v>1547974</c:v>
                </c:pt>
                <c:pt idx="37">
                  <c:v>1314304</c:v>
                </c:pt>
                <c:pt idx="38">
                  <c:v>1144659</c:v>
                </c:pt>
                <c:pt idx="39">
                  <c:v>319</c:v>
                </c:pt>
                <c:pt idx="40">
                  <c:v>5895</c:v>
                </c:pt>
                <c:pt idx="41">
                  <c:v>17411</c:v>
                </c:pt>
                <c:pt idx="42">
                  <c:v>2500</c:v>
                </c:pt>
                <c:pt idx="43">
                  <c:v>1118534</c:v>
                </c:pt>
                <c:pt idx="44">
                  <c:v>79645</c:v>
                </c:pt>
                <c:pt idx="45">
                  <c:v>70000</c:v>
                </c:pt>
                <c:pt idx="46">
                  <c:v>0</c:v>
                </c:pt>
                <c:pt idx="47">
                  <c:v>9645</c:v>
                </c:pt>
                <c:pt idx="48">
                  <c:v>90000</c:v>
                </c:pt>
                <c:pt idx="49">
                  <c:v>90000</c:v>
                </c:pt>
                <c:pt idx="50">
                  <c:v>1982829</c:v>
                </c:pt>
                <c:pt idx="51">
                  <c:v>6670</c:v>
                </c:pt>
                <c:pt idx="52">
                  <c:v>6670</c:v>
                </c:pt>
                <c:pt idx="53">
                  <c:v>1440159</c:v>
                </c:pt>
                <c:pt idx="54">
                  <c:v>6</c:v>
                </c:pt>
                <c:pt idx="55">
                  <c:v>1435000</c:v>
                </c:pt>
                <c:pt idx="56">
                  <c:v>5000</c:v>
                </c:pt>
                <c:pt idx="57">
                  <c:v>153</c:v>
                </c:pt>
                <c:pt idx="58">
                  <c:v>22200</c:v>
                </c:pt>
                <c:pt idx="59">
                  <c:v>4200</c:v>
                </c:pt>
                <c:pt idx="60">
                  <c:v>18000</c:v>
                </c:pt>
                <c:pt idx="61">
                  <c:v>173800</c:v>
                </c:pt>
                <c:pt idx="62">
                  <c:v>173800</c:v>
                </c:pt>
                <c:pt idx="63">
                  <c:v>196000</c:v>
                </c:pt>
                <c:pt idx="64">
                  <c:v>196000</c:v>
                </c:pt>
                <c:pt idx="65">
                  <c:v>91100</c:v>
                </c:pt>
                <c:pt idx="66">
                  <c:v>91100</c:v>
                </c:pt>
                <c:pt idx="67">
                  <c:v>52900</c:v>
                </c:pt>
                <c:pt idx="68">
                  <c:v>52900</c:v>
                </c:pt>
                <c:pt idx="69">
                  <c:v>143343.69999999998</c:v>
                </c:pt>
                <c:pt idx="70">
                  <c:v>143343.69999999998</c:v>
                </c:pt>
                <c:pt idx="71">
                  <c:v>121842.15</c:v>
                </c:pt>
                <c:pt idx="72">
                  <c:v>21501.55</c:v>
                </c:pt>
                <c:pt idx="73">
                  <c:v>51493</c:v>
                </c:pt>
                <c:pt idx="74">
                  <c:v>51493</c:v>
                </c:pt>
                <c:pt idx="75">
                  <c:v>51493</c:v>
                </c:pt>
                <c:pt idx="76">
                  <c:v>76845</c:v>
                </c:pt>
                <c:pt idx="77">
                  <c:v>46245</c:v>
                </c:pt>
                <c:pt idx="78">
                  <c:v>46245</c:v>
                </c:pt>
                <c:pt idx="79">
                  <c:v>30600</c:v>
                </c:pt>
                <c:pt idx="80">
                  <c:v>30600</c:v>
                </c:pt>
                <c:pt idx="81">
                  <c:v>649617</c:v>
                </c:pt>
                <c:pt idx="82">
                  <c:v>37500</c:v>
                </c:pt>
                <c:pt idx="83">
                  <c:v>37500</c:v>
                </c:pt>
                <c:pt idx="84">
                  <c:v>612117</c:v>
                </c:pt>
                <c:pt idx="85">
                  <c:v>237117</c:v>
                </c:pt>
                <c:pt idx="86">
                  <c:v>375000</c:v>
                </c:pt>
                <c:pt idx="87">
                  <c:v>918500</c:v>
                </c:pt>
                <c:pt idx="88">
                  <c:v>918500</c:v>
                </c:pt>
                <c:pt idx="89">
                  <c:v>200000</c:v>
                </c:pt>
                <c:pt idx="90">
                  <c:v>52500</c:v>
                </c:pt>
                <c:pt idx="91">
                  <c:v>333000</c:v>
                </c:pt>
                <c:pt idx="92">
                  <c:v>333000</c:v>
                </c:pt>
                <c:pt idx="93">
                  <c:v>12318614.7</c:v>
                </c:pt>
              </c:numCache>
            </c:numRef>
          </c:val>
        </c:ser>
        <c:ser>
          <c:idx val="3"/>
          <c:order val="3"/>
          <c:tx>
            <c:strRef>
              <c:f>'2003 I półrocze'!$F$32:$F$38</c:f>
              <c:strCache>
                <c:ptCount val="1"/>
                <c:pt idx="0">
                  <c:v>1 401,73 7 259,86 10 847,00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półrocze'!$F$39:$F$139</c:f>
              <c:numCache>
                <c:ptCount val="94"/>
                <c:pt idx="0">
                  <c:v>318</c:v>
                </c:pt>
                <c:pt idx="1">
                  <c:v>318</c:v>
                </c:pt>
                <c:pt idx="2">
                  <c:v>10529</c:v>
                </c:pt>
                <c:pt idx="3">
                  <c:v>10529</c:v>
                </c:pt>
                <c:pt idx="4">
                  <c:v>1239897.9</c:v>
                </c:pt>
                <c:pt idx="5">
                  <c:v>300</c:v>
                </c:pt>
                <c:pt idx="6">
                  <c:v>300</c:v>
                </c:pt>
                <c:pt idx="7">
                  <c:v>328659.8</c:v>
                </c:pt>
                <c:pt idx="8">
                  <c:v>200004</c:v>
                </c:pt>
                <c:pt idx="9">
                  <c:v>75473</c:v>
                </c:pt>
                <c:pt idx="10">
                  <c:v>33094</c:v>
                </c:pt>
                <c:pt idx="11">
                  <c:v>390</c:v>
                </c:pt>
                <c:pt idx="12">
                  <c:v>0</c:v>
                </c:pt>
                <c:pt idx="13">
                  <c:v>8.8</c:v>
                </c:pt>
                <c:pt idx="14">
                  <c:v>75</c:v>
                </c:pt>
                <c:pt idx="15">
                  <c:v>19615</c:v>
                </c:pt>
                <c:pt idx="16">
                  <c:v>531865.39</c:v>
                </c:pt>
                <c:pt idx="17">
                  <c:v>206317.55</c:v>
                </c:pt>
                <c:pt idx="18">
                  <c:v>288241.11</c:v>
                </c:pt>
                <c:pt idx="19">
                  <c:v>1660</c:v>
                </c:pt>
                <c:pt idx="20">
                  <c:v>9638</c:v>
                </c:pt>
                <c:pt idx="21">
                  <c:v>3768.2</c:v>
                </c:pt>
                <c:pt idx="22">
                  <c:v>0</c:v>
                </c:pt>
                <c:pt idx="23">
                  <c:v>15543.3</c:v>
                </c:pt>
                <c:pt idx="24">
                  <c:v>2093.26</c:v>
                </c:pt>
                <c:pt idx="25">
                  <c:v>4603.97</c:v>
                </c:pt>
                <c:pt idx="26">
                  <c:v>34941.92</c:v>
                </c:pt>
                <c:pt idx="27">
                  <c:v>2226</c:v>
                </c:pt>
                <c:pt idx="28">
                  <c:v>32715.92</c:v>
                </c:pt>
                <c:pt idx="29">
                  <c:v>344130.79</c:v>
                </c:pt>
                <c:pt idx="30">
                  <c:v>342487</c:v>
                </c:pt>
                <c:pt idx="31">
                  <c:v>1643.79</c:v>
                </c:pt>
                <c:pt idx="32">
                  <c:v>2397956</c:v>
                </c:pt>
                <c:pt idx="33">
                  <c:v>1623968</c:v>
                </c:pt>
                <c:pt idx="34">
                  <c:v>1623968</c:v>
                </c:pt>
                <c:pt idx="35">
                  <c:v>773988</c:v>
                </c:pt>
                <c:pt idx="36">
                  <c:v>773988</c:v>
                </c:pt>
                <c:pt idx="37">
                  <c:v>90099.54000000001</c:v>
                </c:pt>
                <c:pt idx="38">
                  <c:v>26791.260000000002</c:v>
                </c:pt>
                <c:pt idx="39">
                  <c:v>575.64</c:v>
                </c:pt>
                <c:pt idx="40">
                  <c:v>6304.62</c:v>
                </c:pt>
                <c:pt idx="41">
                  <c:v>17411</c:v>
                </c:pt>
                <c:pt idx="42">
                  <c:v>2500</c:v>
                </c:pt>
                <c:pt idx="43">
                  <c:v>0</c:v>
                </c:pt>
                <c:pt idx="44">
                  <c:v>24252.280000000002</c:v>
                </c:pt>
                <c:pt idx="45">
                  <c:v>24168.95</c:v>
                </c:pt>
                <c:pt idx="46">
                  <c:v>83.33</c:v>
                </c:pt>
                <c:pt idx="47">
                  <c:v>0</c:v>
                </c:pt>
                <c:pt idx="48">
                  <c:v>39056</c:v>
                </c:pt>
                <c:pt idx="49">
                  <c:v>39056</c:v>
                </c:pt>
                <c:pt idx="50">
                  <c:v>1037001.2000000001</c:v>
                </c:pt>
                <c:pt idx="51">
                  <c:v>9566.93</c:v>
                </c:pt>
                <c:pt idx="52">
                  <c:v>9566.93</c:v>
                </c:pt>
                <c:pt idx="53">
                  <c:v>732149.27</c:v>
                </c:pt>
                <c:pt idx="54">
                  <c:v>6</c:v>
                </c:pt>
                <c:pt idx="55">
                  <c:v>728100</c:v>
                </c:pt>
                <c:pt idx="56">
                  <c:v>3890.27</c:v>
                </c:pt>
                <c:pt idx="57">
                  <c:v>153</c:v>
                </c:pt>
                <c:pt idx="58">
                  <c:v>11387</c:v>
                </c:pt>
                <c:pt idx="59">
                  <c:v>2190</c:v>
                </c:pt>
                <c:pt idx="60">
                  <c:v>9197</c:v>
                </c:pt>
                <c:pt idx="61">
                  <c:v>94070</c:v>
                </c:pt>
                <c:pt idx="62">
                  <c:v>94070</c:v>
                </c:pt>
                <c:pt idx="63">
                  <c:v>108560</c:v>
                </c:pt>
                <c:pt idx="64">
                  <c:v>108560</c:v>
                </c:pt>
                <c:pt idx="65">
                  <c:v>49418</c:v>
                </c:pt>
                <c:pt idx="66">
                  <c:v>49418</c:v>
                </c:pt>
                <c:pt idx="67">
                  <c:v>31850</c:v>
                </c:pt>
                <c:pt idx="68">
                  <c:v>31850</c:v>
                </c:pt>
                <c:pt idx="69">
                  <c:v>101109.23000000001</c:v>
                </c:pt>
                <c:pt idx="70">
                  <c:v>101109.23000000001</c:v>
                </c:pt>
                <c:pt idx="71">
                  <c:v>85942.85</c:v>
                </c:pt>
                <c:pt idx="72">
                  <c:v>15166.38</c:v>
                </c:pt>
                <c:pt idx="73">
                  <c:v>51493</c:v>
                </c:pt>
                <c:pt idx="74">
                  <c:v>51493</c:v>
                </c:pt>
                <c:pt idx="75">
                  <c:v>51493</c:v>
                </c:pt>
                <c:pt idx="76">
                  <c:v>80321.5</c:v>
                </c:pt>
                <c:pt idx="77">
                  <c:v>46245.09</c:v>
                </c:pt>
                <c:pt idx="78">
                  <c:v>46245.09</c:v>
                </c:pt>
                <c:pt idx="79">
                  <c:v>34076.41</c:v>
                </c:pt>
                <c:pt idx="80">
                  <c:v>34076.41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5287073.880000001</c:v>
                </c:pt>
              </c:numCache>
            </c:numRef>
          </c:val>
        </c:ser>
        <c:ser>
          <c:idx val="4"/>
          <c:order val="4"/>
          <c:tx>
            <c:strRef>
              <c:f>'2003 I półrocze'!$H$32:$H$38</c:f>
              <c:strCache>
                <c:ptCount val="1"/>
                <c:pt idx="0">
                  <c:v>35,04% 72,60% 97,12%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półrocze'!$H$39:$H$139</c:f>
              <c:numCache>
                <c:ptCount val="94"/>
                <c:pt idx="0">
                  <c:v>0.4969</c:v>
                </c:pt>
                <c:pt idx="1">
                  <c:v>0.4969</c:v>
                </c:pt>
                <c:pt idx="2">
                  <c:v>1</c:v>
                </c:pt>
                <c:pt idx="3">
                  <c:v>1</c:v>
                </c:pt>
                <c:pt idx="4">
                  <c:v>0.4865</c:v>
                </c:pt>
                <c:pt idx="5">
                  <c:v>1</c:v>
                </c:pt>
                <c:pt idx="6">
                  <c:v>1</c:v>
                </c:pt>
                <c:pt idx="7">
                  <c:v>0.512</c:v>
                </c:pt>
                <c:pt idx="8">
                  <c:v>0.4942</c:v>
                </c:pt>
                <c:pt idx="9">
                  <c:v>0.5006</c:v>
                </c:pt>
                <c:pt idx="10">
                  <c:v>0.5129</c:v>
                </c:pt>
                <c:pt idx="11">
                  <c:v>0.5</c:v>
                </c:pt>
                <c:pt idx="12">
                  <c:v>0</c:v>
                </c:pt>
                <c:pt idx="13">
                  <c:v>0.088</c:v>
                </c:pt>
                <c:pt idx="14">
                  <c:v>0.075</c:v>
                </c:pt>
                <c:pt idx="15">
                  <c:v>1</c:v>
                </c:pt>
                <c:pt idx="16">
                  <c:v>0.5282</c:v>
                </c:pt>
                <c:pt idx="17">
                  <c:v>0.5289</c:v>
                </c:pt>
                <c:pt idx="18">
                  <c:v>0.5196</c:v>
                </c:pt>
                <c:pt idx="19">
                  <c:v>0.6305</c:v>
                </c:pt>
                <c:pt idx="20">
                  <c:v>0.944</c:v>
                </c:pt>
                <c:pt idx="21">
                  <c:v>3.7682</c:v>
                </c:pt>
                <c:pt idx="22">
                  <c:v>0</c:v>
                </c:pt>
                <c:pt idx="23">
                  <c:v>0.5181</c:v>
                </c:pt>
                <c:pt idx="24">
                  <c:v>0.3489</c:v>
                </c:pt>
                <c:pt idx="25">
                  <c:v>0.3837</c:v>
                </c:pt>
                <c:pt idx="26">
                  <c:v>0.7596</c:v>
                </c:pt>
                <c:pt idx="27">
                  <c:v>0.5565</c:v>
                </c:pt>
                <c:pt idx="28">
                  <c:v>0.779</c:v>
                </c:pt>
                <c:pt idx="29">
                  <c:v>0.4031</c:v>
                </c:pt>
                <c:pt idx="30">
                  <c:v>0.4035</c:v>
                </c:pt>
                <c:pt idx="31">
                  <c:v>0.3288</c:v>
                </c:pt>
                <c:pt idx="32">
                  <c:v>0.5727</c:v>
                </c:pt>
                <c:pt idx="33">
                  <c:v>0.6154</c:v>
                </c:pt>
                <c:pt idx="34">
                  <c:v>0.6154</c:v>
                </c:pt>
                <c:pt idx="35">
                  <c:v>0.5</c:v>
                </c:pt>
                <c:pt idx="36">
                  <c:v>0.5</c:v>
                </c:pt>
                <c:pt idx="37">
                  <c:v>0.3205</c:v>
                </c:pt>
                <c:pt idx="38">
                  <c:v>0.3043</c:v>
                </c:pt>
                <c:pt idx="39">
                  <c:v>1.8045</c:v>
                </c:pt>
                <c:pt idx="40">
                  <c:v>1.0695</c:v>
                </c:pt>
                <c:pt idx="41">
                  <c:v>1</c:v>
                </c:pt>
                <c:pt idx="42">
                  <c:v>1</c:v>
                </c:pt>
                <c:pt idx="43">
                  <c:v>0.2874</c:v>
                </c:pt>
                <c:pt idx="44">
                  <c:v>0.4256</c:v>
                </c:pt>
                <c:pt idx="45">
                  <c:v>0.3453</c:v>
                </c:pt>
                <c:pt idx="46">
                  <c:v>0</c:v>
                </c:pt>
                <c:pt idx="47">
                  <c:v>1</c:v>
                </c:pt>
                <c:pt idx="48">
                  <c:v>0.434</c:v>
                </c:pt>
                <c:pt idx="49">
                  <c:v>0.434</c:v>
                </c:pt>
                <c:pt idx="50">
                  <c:v>0.523</c:v>
                </c:pt>
                <c:pt idx="51">
                  <c:v>1.4343</c:v>
                </c:pt>
                <c:pt idx="52">
                  <c:v>1.4343</c:v>
                </c:pt>
                <c:pt idx="53">
                  <c:v>0.5084</c:v>
                </c:pt>
                <c:pt idx="54">
                  <c:v>1</c:v>
                </c:pt>
                <c:pt idx="55">
                  <c:v>0.5074</c:v>
                </c:pt>
                <c:pt idx="56">
                  <c:v>0.7781</c:v>
                </c:pt>
                <c:pt idx="57">
                  <c:v>1</c:v>
                </c:pt>
                <c:pt idx="58">
                  <c:v>0.5129</c:v>
                </c:pt>
                <c:pt idx="59">
                  <c:v>0.5214</c:v>
                </c:pt>
                <c:pt idx="60">
                  <c:v>0.5109</c:v>
                </c:pt>
                <c:pt idx="61">
                  <c:v>0.5413</c:v>
                </c:pt>
                <c:pt idx="62">
                  <c:v>0.5413</c:v>
                </c:pt>
                <c:pt idx="63">
                  <c:v>0.5539</c:v>
                </c:pt>
                <c:pt idx="64">
                  <c:v>0.5539</c:v>
                </c:pt>
                <c:pt idx="65">
                  <c:v>0.5425</c:v>
                </c:pt>
                <c:pt idx="66">
                  <c:v>0.5425</c:v>
                </c:pt>
                <c:pt idx="67">
                  <c:v>0.6021</c:v>
                </c:pt>
                <c:pt idx="68">
                  <c:v>0.6021</c:v>
                </c:pt>
                <c:pt idx="69">
                  <c:v>0.7054</c:v>
                </c:pt>
                <c:pt idx="70">
                  <c:v>0.7053622168257134</c:v>
                </c:pt>
                <c:pt idx="71">
                  <c:v>0.7054</c:v>
                </c:pt>
                <c:pt idx="72">
                  <c:v>0.7054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1.0452</c:v>
                </c:pt>
                <c:pt idx="77">
                  <c:v>1</c:v>
                </c:pt>
                <c:pt idx="78">
                  <c:v>1</c:v>
                </c:pt>
                <c:pt idx="79">
                  <c:v>1.1136</c:v>
                </c:pt>
                <c:pt idx="80">
                  <c:v>1.1136</c:v>
                </c:pt>
                <c:pt idx="81">
                  <c:v>0.3006</c:v>
                </c:pt>
                <c:pt idx="82">
                  <c:v>0</c:v>
                </c:pt>
                <c:pt idx="83">
                  <c:v>0</c:v>
                </c:pt>
                <c:pt idx="84">
                  <c:v>0.319</c:v>
                </c:pt>
                <c:pt idx="85">
                  <c:v>0.8236</c:v>
                </c:pt>
                <c:pt idx="86">
                  <c:v>0</c:v>
                </c:pt>
                <c:pt idx="87">
                  <c:v>0.2175</c:v>
                </c:pt>
                <c:pt idx="88">
                  <c:v>0.2175</c:v>
                </c:pt>
                <c:pt idx="89">
                  <c:v>0</c:v>
                </c:pt>
                <c:pt idx="90">
                  <c:v>0</c:v>
                </c:pt>
                <c:pt idx="91">
                  <c:v>0.6</c:v>
                </c:pt>
                <c:pt idx="92">
                  <c:v>0</c:v>
                </c:pt>
                <c:pt idx="93">
                  <c:v>0.4916</c:v>
                </c:pt>
              </c:numCache>
            </c:numRef>
          </c:val>
        </c:ser>
        <c:ser>
          <c:idx val="5"/>
          <c:order val="5"/>
          <c:tx>
            <c:strRef>
              <c:f>'2003 I półrocze'!$I$32:$I$38</c:f>
              <c:strCache>
                <c:ptCount val="1"/>
                <c:pt idx="0">
                  <c:v>35,04% 72,60% 97,12%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'2003 I półrocze'!$A$39:$B$139</c:f>
              <c:multiLvlStrCache>
                <c:ptCount val="89"/>
                <c:lvl>
                  <c:pt idx="0">
                    <c:v>75101</c:v>
                  </c:pt>
                  <c:pt idx="1">
                    <c:v>0</c:v>
                  </c:pt>
                  <c:pt idx="2">
                    <c:v>75113</c:v>
                  </c:pt>
                  <c:pt idx="3">
                    <c:v>0</c:v>
                  </c:pt>
                  <c:pt idx="4">
                    <c:v>756</c:v>
                  </c:pt>
                  <c:pt idx="5">
                    <c:v>75601</c:v>
                  </c:pt>
                  <c:pt idx="6">
                    <c:v>0</c:v>
                  </c:pt>
                  <c:pt idx="7">
                    <c:v>75615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75616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75618</c:v>
                  </c:pt>
                  <c:pt idx="27">
                    <c:v>0</c:v>
                  </c:pt>
                  <c:pt idx="28">
                    <c:v>0</c:v>
                  </c:pt>
                  <c:pt idx="29">
                    <c:v>75621</c:v>
                  </c:pt>
                  <c:pt idx="30">
                    <c:v>0</c:v>
                  </c:pt>
                  <c:pt idx="31">
                    <c:v>0</c:v>
                  </c:pt>
                  <c:pt idx="32">
                    <c:v>758</c:v>
                  </c:pt>
                  <c:pt idx="33">
                    <c:v>75801</c:v>
                  </c:pt>
                  <c:pt idx="34">
                    <c:v>0</c:v>
                  </c:pt>
                  <c:pt idx="35">
                    <c:v>75807</c:v>
                  </c:pt>
                  <c:pt idx="36">
                    <c:v>0</c:v>
                  </c:pt>
                  <c:pt idx="37">
                    <c:v>801</c:v>
                  </c:pt>
                  <c:pt idx="38">
                    <c:v>80101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80104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80148</c:v>
                  </c:pt>
                  <c:pt idx="49">
                    <c:v>0</c:v>
                  </c:pt>
                  <c:pt idx="50">
                    <c:v>852</c:v>
                  </c:pt>
                  <c:pt idx="51">
                    <c:v>85202</c:v>
                  </c:pt>
                  <c:pt idx="52">
                    <c:v>0</c:v>
                  </c:pt>
                  <c:pt idx="53">
                    <c:v>85212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85213</c:v>
                  </c:pt>
                  <c:pt idx="59">
                    <c:v>0</c:v>
                  </c:pt>
                  <c:pt idx="60">
                    <c:v>0</c:v>
                  </c:pt>
                  <c:pt idx="61">
                    <c:v>85214</c:v>
                  </c:pt>
                  <c:pt idx="62">
                    <c:v>0</c:v>
                  </c:pt>
                  <c:pt idx="63">
                    <c:v>85216</c:v>
                  </c:pt>
                  <c:pt idx="64">
                    <c:v>0</c:v>
                  </c:pt>
                  <c:pt idx="65">
                    <c:v>85219</c:v>
                  </c:pt>
                  <c:pt idx="66">
                    <c:v>0</c:v>
                  </c:pt>
                  <c:pt idx="67">
                    <c:v>85295</c:v>
                  </c:pt>
                  <c:pt idx="68">
                    <c:v>0</c:v>
                  </c:pt>
                  <c:pt idx="69">
                    <c:v>853</c:v>
                  </c:pt>
                  <c:pt idx="70">
                    <c:v>85395</c:v>
                  </c:pt>
                  <c:pt idx="71">
                    <c:v>0</c:v>
                  </c:pt>
                  <c:pt idx="72">
                    <c:v>0</c:v>
                  </c:pt>
                  <c:pt idx="73">
                    <c:v>854</c:v>
                  </c:pt>
                  <c:pt idx="74">
                    <c:v>85415</c:v>
                  </c:pt>
                  <c:pt idx="75">
                    <c:v>0</c:v>
                  </c:pt>
                  <c:pt idx="76">
                    <c:v>900</c:v>
                  </c:pt>
                  <c:pt idx="77">
                    <c:v>90017</c:v>
                  </c:pt>
                  <c:pt idx="78">
                    <c:v>0</c:v>
                  </c:pt>
                  <c:pt idx="79">
                    <c:v>90019</c:v>
                  </c:pt>
                  <c:pt idx="80">
                    <c:v>0</c:v>
                  </c:pt>
                  <c:pt idx="81">
                    <c:v>921</c:v>
                  </c:pt>
                  <c:pt idx="82">
                    <c:v>92109</c:v>
                  </c:pt>
                  <c:pt idx="83">
                    <c:v>0</c:v>
                  </c:pt>
                  <c:pt idx="84">
                    <c:v>92195</c:v>
                  </c:pt>
                  <c:pt idx="85">
                    <c:v>0</c:v>
                  </c:pt>
                  <c:pt idx="86">
                    <c:v>0</c:v>
                  </c:pt>
                  <c:pt idx="87">
                    <c:v>926</c:v>
                  </c:pt>
                  <c:pt idx="88">
                    <c:v>92601</c:v>
                  </c:pt>
                </c:lvl>
              </c:multiLvlStrCache>
            </c:multiLvlStrRef>
          </c:cat>
          <c:val>
            <c:numRef>
              <c:f>'2003 I półrocze'!$I$39:$I$139</c:f>
              <c:numCache>
                <c:ptCount val="94"/>
              </c:numCache>
            </c:numRef>
          </c:val>
        </c:ser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43616"/>
        <c:crosses val="autoZero"/>
        <c:auto val="1"/>
        <c:lblOffset val="100"/>
        <c:tickLblSkip val="3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47"/>
          <c:w val="0.34175"/>
          <c:h val="0.4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139"/>
  <sheetViews>
    <sheetView tabSelected="1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5.375" style="1" customWidth="1"/>
    <col min="2" max="2" width="6.625" style="1" customWidth="1"/>
    <col min="3" max="3" width="5.125" style="1" customWidth="1"/>
    <col min="4" max="4" width="33.75390625" style="1" customWidth="1"/>
    <col min="5" max="5" width="13.00390625" style="1" customWidth="1"/>
    <col min="6" max="6" width="11.75390625" style="1" customWidth="1"/>
    <col min="7" max="7" width="11.25390625" style="1" customWidth="1"/>
    <col min="8" max="8" width="11.125" style="1" customWidth="1"/>
    <col min="9" max="9" width="14.125" style="1" customWidth="1"/>
    <col min="10" max="10" width="9.125" style="1" customWidth="1"/>
    <col min="11" max="11" width="9.875" style="1" customWidth="1"/>
    <col min="12" max="16384" width="9.125" style="1" customWidth="1"/>
  </cols>
  <sheetData>
    <row r="1" spans="1:8" ht="35.25" customHeight="1">
      <c r="A1" s="1" t="s">
        <v>33</v>
      </c>
      <c r="D1"/>
      <c r="E1" s="2"/>
      <c r="F1" s="3"/>
      <c r="G1" s="3"/>
      <c r="H1" s="2" t="s">
        <v>116</v>
      </c>
    </row>
    <row r="2" spans="5:8" ht="12.75" customHeight="1" hidden="1">
      <c r="E2" s="4"/>
      <c r="F2" s="5"/>
      <c r="G2" s="5"/>
      <c r="H2" s="5"/>
    </row>
    <row r="3" spans="1:9" ht="12.75">
      <c r="A3" s="79"/>
      <c r="B3" s="79"/>
      <c r="C3" s="79"/>
      <c r="D3" s="79"/>
      <c r="E3" s="80"/>
      <c r="F3" s="5"/>
      <c r="G3" s="5"/>
      <c r="H3" s="5"/>
      <c r="I3" s="6"/>
    </row>
    <row r="4" spans="1:9" ht="18" customHeight="1">
      <c r="A4" s="510" t="s">
        <v>126</v>
      </c>
      <c r="B4" s="511"/>
      <c r="C4" s="511"/>
      <c r="D4" s="511"/>
      <c r="E4" s="511"/>
      <c r="F4" s="511"/>
      <c r="G4" s="100"/>
      <c r="H4" s="100"/>
      <c r="I4" s="6"/>
    </row>
    <row r="5" spans="1:8" s="8" customFormat="1" ht="14.25" customHeight="1" thickBot="1">
      <c r="A5" s="7"/>
      <c r="B5" s="7"/>
      <c r="C5" s="7"/>
      <c r="D5" s="7"/>
      <c r="E5" s="388"/>
      <c r="F5" s="388"/>
      <c r="G5" s="7"/>
      <c r="H5" s="7"/>
    </row>
    <row r="6" spans="1:9" ht="50.25" customHeight="1" thickBot="1">
      <c r="A6" s="420" t="s">
        <v>0</v>
      </c>
      <c r="B6" s="413" t="s">
        <v>1</v>
      </c>
      <c r="C6" s="413" t="s">
        <v>2</v>
      </c>
      <c r="D6" s="414" t="s">
        <v>3</v>
      </c>
      <c r="E6" s="410" t="s">
        <v>4</v>
      </c>
      <c r="F6" s="409" t="s">
        <v>103</v>
      </c>
      <c r="G6" s="387" t="s">
        <v>120</v>
      </c>
      <c r="H6" s="427" t="s">
        <v>140</v>
      </c>
      <c r="I6" s="428"/>
    </row>
    <row r="7" spans="1:9" ht="27" customHeight="1">
      <c r="A7" s="412"/>
      <c r="B7" s="412"/>
      <c r="C7" s="412"/>
      <c r="D7" s="416"/>
      <c r="E7" s="415"/>
      <c r="F7" s="382" t="s">
        <v>117</v>
      </c>
      <c r="G7" s="411" t="s">
        <v>118</v>
      </c>
      <c r="H7" s="412"/>
      <c r="I7" s="99"/>
    </row>
    <row r="8" spans="1:11" ht="40.5" customHeight="1">
      <c r="A8" s="421" t="s">
        <v>5</v>
      </c>
      <c r="B8" s="512" t="s">
        <v>6</v>
      </c>
      <c r="C8" s="512"/>
      <c r="D8" s="512"/>
      <c r="E8" s="298">
        <f>SUM(E9)</f>
        <v>197156</v>
      </c>
      <c r="F8" s="299">
        <f>SUM(F9)</f>
        <v>197155.22</v>
      </c>
      <c r="G8" s="348">
        <v>0</v>
      </c>
      <c r="H8" s="185">
        <v>1</v>
      </c>
      <c r="I8" s="6"/>
      <c r="K8" s="171"/>
    </row>
    <row r="9" spans="1:9" ht="24.75" customHeight="1">
      <c r="A9" s="422"/>
      <c r="B9" s="112" t="s">
        <v>7</v>
      </c>
      <c r="C9" s="113"/>
      <c r="D9" s="114" t="s">
        <v>8</v>
      </c>
      <c r="E9" s="115">
        <f>SUM(E10)</f>
        <v>197156</v>
      </c>
      <c r="F9" s="116">
        <f>SUM(F10)</f>
        <v>197155.22</v>
      </c>
      <c r="G9" s="383">
        <v>0</v>
      </c>
      <c r="H9" s="186">
        <v>1</v>
      </c>
      <c r="I9" s="6"/>
    </row>
    <row r="10" spans="1:159" ht="48" customHeight="1">
      <c r="A10" s="423"/>
      <c r="B10" s="10"/>
      <c r="C10" s="308">
        <v>2010</v>
      </c>
      <c r="D10" s="192" t="s">
        <v>105</v>
      </c>
      <c r="E10" s="194">
        <v>197156</v>
      </c>
      <c r="F10" s="195">
        <v>197155.22</v>
      </c>
      <c r="G10" s="350">
        <v>0</v>
      </c>
      <c r="H10" s="196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</row>
    <row r="11" spans="1:11" ht="40.5" customHeight="1">
      <c r="A11" s="424" t="s">
        <v>9</v>
      </c>
      <c r="B11" s="106"/>
      <c r="C11" s="513" t="s">
        <v>10</v>
      </c>
      <c r="D11" s="513"/>
      <c r="E11" s="107">
        <f>SUM(E12)</f>
        <v>3300</v>
      </c>
      <c r="F11" s="117">
        <f>SUM(F12)</f>
        <v>82.45</v>
      </c>
      <c r="G11" s="384">
        <v>0</v>
      </c>
      <c r="H11" s="185">
        <v>0.025</v>
      </c>
      <c r="I11" s="6"/>
      <c r="K11" s="79"/>
    </row>
    <row r="12" spans="1:9" ht="24.75" customHeight="1">
      <c r="A12" s="422"/>
      <c r="B12" s="112" t="s">
        <v>11</v>
      </c>
      <c r="C12" s="113"/>
      <c r="D12" s="114" t="s">
        <v>12</v>
      </c>
      <c r="E12" s="115">
        <f>SUM(E13)</f>
        <v>3300</v>
      </c>
      <c r="F12" s="155">
        <f>SUM(F13)</f>
        <v>82.45</v>
      </c>
      <c r="G12" s="377">
        <v>0</v>
      </c>
      <c r="H12" s="169">
        <v>2.5</v>
      </c>
      <c r="I12" s="6"/>
    </row>
    <row r="13" spans="1:9" s="6" customFormat="1" ht="60" customHeight="1" thickBot="1">
      <c r="A13" s="425"/>
      <c r="B13" s="17"/>
      <c r="C13" s="307" t="s">
        <v>13</v>
      </c>
      <c r="D13" s="218" t="s">
        <v>121</v>
      </c>
      <c r="E13" s="197">
        <v>3300</v>
      </c>
      <c r="F13" s="198">
        <v>82.45</v>
      </c>
      <c r="G13" s="405">
        <v>0</v>
      </c>
      <c r="H13" s="407">
        <v>0.025</v>
      </c>
      <c r="I13" s="160"/>
    </row>
    <row r="14" spans="1:10" ht="40.5" customHeight="1">
      <c r="A14" s="426">
        <v>700</v>
      </c>
      <c r="B14" s="118"/>
      <c r="C14" s="515" t="s">
        <v>18</v>
      </c>
      <c r="D14" s="515"/>
      <c r="E14" s="111">
        <f>SUM(E15)</f>
        <v>190200</v>
      </c>
      <c r="F14" s="119">
        <f>SUM(F15)</f>
        <v>42373.64000000001</v>
      </c>
      <c r="G14" s="352">
        <f>SUM(G15)</f>
        <v>4015.6</v>
      </c>
      <c r="H14" s="406">
        <v>0.2439</v>
      </c>
      <c r="J14" s="172"/>
    </row>
    <row r="15" spans="1:8" ht="24.75" customHeight="1">
      <c r="A15" s="425"/>
      <c r="B15" s="120">
        <v>70005</v>
      </c>
      <c r="C15" s="516" t="s">
        <v>19</v>
      </c>
      <c r="D15" s="516"/>
      <c r="E15" s="121">
        <f>SUM(E16:E22)</f>
        <v>190200</v>
      </c>
      <c r="F15" s="122">
        <f>SUM(F16:F22)</f>
        <v>42373.64000000001</v>
      </c>
      <c r="G15" s="386">
        <f>SUM(G16:G22)</f>
        <v>4015.6</v>
      </c>
      <c r="H15" s="184">
        <v>0.2439</v>
      </c>
    </row>
    <row r="16" spans="1:10" ht="24.75" customHeight="1">
      <c r="A16" s="425"/>
      <c r="B16" s="17"/>
      <c r="C16" s="310" t="s">
        <v>20</v>
      </c>
      <c r="D16" s="201" t="s">
        <v>142</v>
      </c>
      <c r="E16" s="202">
        <v>17800</v>
      </c>
      <c r="F16" s="203">
        <v>17862.81</v>
      </c>
      <c r="G16" s="351">
        <v>0</v>
      </c>
      <c r="H16" s="199">
        <v>1.0035</v>
      </c>
      <c r="J16" s="344"/>
    </row>
    <row r="17" spans="1:10" ht="57.75" customHeight="1">
      <c r="A17" s="425"/>
      <c r="B17" s="17"/>
      <c r="C17" s="226" t="s">
        <v>13</v>
      </c>
      <c r="D17" s="218" t="s">
        <v>121</v>
      </c>
      <c r="E17" s="205">
        <v>55600</v>
      </c>
      <c r="F17" s="200">
        <v>22868.83</v>
      </c>
      <c r="G17" s="385">
        <v>0</v>
      </c>
      <c r="H17" s="196">
        <v>0.4113</v>
      </c>
      <c r="J17" s="170"/>
    </row>
    <row r="18" spans="1:8" ht="35.25" customHeight="1">
      <c r="A18" s="16"/>
      <c r="B18" s="17"/>
      <c r="C18" s="226" t="s">
        <v>93</v>
      </c>
      <c r="D18" s="206" t="s">
        <v>94</v>
      </c>
      <c r="E18" s="207">
        <v>0</v>
      </c>
      <c r="F18" s="207">
        <v>0</v>
      </c>
      <c r="G18" s="351">
        <v>165</v>
      </c>
      <c r="H18" s="199">
        <v>0</v>
      </c>
    </row>
    <row r="19" spans="1:8" ht="21" customHeight="1">
      <c r="A19" s="16"/>
      <c r="B19" s="17"/>
      <c r="C19" s="311" t="s">
        <v>14</v>
      </c>
      <c r="D19" s="209" t="s">
        <v>15</v>
      </c>
      <c r="E19" s="207">
        <v>3000</v>
      </c>
      <c r="F19" s="208">
        <v>1288.65</v>
      </c>
      <c r="G19" s="385">
        <v>0</v>
      </c>
      <c r="H19" s="196">
        <v>0.4296</v>
      </c>
    </row>
    <row r="20" spans="1:8" ht="24.75" customHeight="1">
      <c r="A20" s="16"/>
      <c r="B20" s="17"/>
      <c r="C20" s="226" t="s">
        <v>21</v>
      </c>
      <c r="D20" s="210" t="s">
        <v>22</v>
      </c>
      <c r="E20" s="207">
        <v>113100</v>
      </c>
      <c r="F20" s="207">
        <v>0</v>
      </c>
      <c r="G20" s="351">
        <v>3850.6</v>
      </c>
      <c r="H20" s="199">
        <v>0.034</v>
      </c>
    </row>
    <row r="21" spans="1:8" ht="23.25" customHeight="1">
      <c r="A21" s="16"/>
      <c r="B21" s="17"/>
      <c r="C21" s="311" t="s">
        <v>35</v>
      </c>
      <c r="D21" s="209" t="s">
        <v>97</v>
      </c>
      <c r="E21" s="207">
        <v>0</v>
      </c>
      <c r="F21" s="208">
        <v>5.55</v>
      </c>
      <c r="G21" s="207">
        <v>0</v>
      </c>
      <c r="H21" s="196">
        <v>0</v>
      </c>
    </row>
    <row r="22" spans="1:8" s="23" customFormat="1" ht="21" customHeight="1">
      <c r="A22" s="21"/>
      <c r="B22" s="22"/>
      <c r="C22" s="212" t="s">
        <v>16</v>
      </c>
      <c r="D22" s="211" t="s">
        <v>17</v>
      </c>
      <c r="E22" s="207">
        <v>700</v>
      </c>
      <c r="F22" s="208">
        <v>347.8</v>
      </c>
      <c r="G22" s="207">
        <v>0</v>
      </c>
      <c r="H22" s="199">
        <v>0.4969</v>
      </c>
    </row>
    <row r="23" spans="1:8" s="23" customFormat="1" ht="40.5" customHeight="1">
      <c r="A23" s="123">
        <v>710</v>
      </c>
      <c r="B23" s="124"/>
      <c r="C23" s="124"/>
      <c r="D23" s="125" t="s">
        <v>23</v>
      </c>
      <c r="E23" s="126">
        <f>SUM(E24)</f>
        <v>3000</v>
      </c>
      <c r="F23" s="127">
        <f>SUM(F24)</f>
        <v>1036</v>
      </c>
      <c r="G23" s="384">
        <v>0</v>
      </c>
      <c r="H23" s="182">
        <v>0.3453</v>
      </c>
    </row>
    <row r="24" spans="1:8" s="23" customFormat="1" ht="24.75" customHeight="1">
      <c r="A24" s="24"/>
      <c r="B24" s="102">
        <v>71035</v>
      </c>
      <c r="C24" s="517" t="s">
        <v>24</v>
      </c>
      <c r="D24" s="517"/>
      <c r="E24" s="128">
        <f>SUM(E25)</f>
        <v>3000</v>
      </c>
      <c r="F24" s="129">
        <f>SUM(F25)</f>
        <v>1036</v>
      </c>
      <c r="G24" s="354">
        <v>0</v>
      </c>
      <c r="H24" s="183">
        <v>0.3453</v>
      </c>
    </row>
    <row r="25" spans="1:8" s="23" customFormat="1" ht="21" customHeight="1">
      <c r="A25" s="9"/>
      <c r="B25" s="26"/>
      <c r="C25" s="212" t="s">
        <v>14</v>
      </c>
      <c r="D25" s="211" t="s">
        <v>15</v>
      </c>
      <c r="E25" s="194">
        <v>3000</v>
      </c>
      <c r="F25" s="213">
        <v>1036</v>
      </c>
      <c r="G25" s="390">
        <v>0</v>
      </c>
      <c r="H25" s="196">
        <v>0.3453</v>
      </c>
    </row>
    <row r="26" spans="1:8" ht="40.5" customHeight="1">
      <c r="A26" s="130">
        <v>750</v>
      </c>
      <c r="B26" s="131"/>
      <c r="C26" s="132"/>
      <c r="D26" s="133" t="s">
        <v>25</v>
      </c>
      <c r="E26" s="126">
        <f>SUM(E27,E29,E34,E36,E37)</f>
        <v>72709</v>
      </c>
      <c r="F26" s="127">
        <f>SUM(F27,F29,F34,F36)</f>
        <v>80542.13</v>
      </c>
      <c r="G26" s="353">
        <v>1533.59</v>
      </c>
      <c r="H26" s="454">
        <v>1.1288</v>
      </c>
    </row>
    <row r="27" spans="1:159" ht="24.75" customHeight="1">
      <c r="A27" s="24"/>
      <c r="B27" s="134">
        <v>75011</v>
      </c>
      <c r="C27" s="518" t="s">
        <v>26</v>
      </c>
      <c r="D27" s="518"/>
      <c r="E27" s="135">
        <f>SUM(E28:E28)</f>
        <v>51300</v>
      </c>
      <c r="F27" s="136">
        <f>SUM(F28:F28)</f>
        <v>28900</v>
      </c>
      <c r="G27" s="389">
        <v>0</v>
      </c>
      <c r="H27" s="180">
        <v>0.5634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</row>
    <row r="28" spans="1:159" ht="44.25" customHeight="1">
      <c r="A28" s="85"/>
      <c r="B28" s="429"/>
      <c r="C28" s="309">
        <v>2010</v>
      </c>
      <c r="D28" s="192" t="s">
        <v>105</v>
      </c>
      <c r="E28" s="214">
        <v>51300</v>
      </c>
      <c r="F28" s="215">
        <v>28900</v>
      </c>
      <c r="G28" s="215">
        <v>0</v>
      </c>
      <c r="H28" s="229">
        <v>0.5634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</row>
    <row r="29" spans="1:8" ht="24.75" customHeight="1">
      <c r="A29" s="24"/>
      <c r="B29" s="134">
        <v>75023</v>
      </c>
      <c r="C29" s="514" t="s">
        <v>27</v>
      </c>
      <c r="D29" s="514"/>
      <c r="E29" s="189">
        <f>SUM(E31:E33)</f>
        <v>12000</v>
      </c>
      <c r="F29" s="190">
        <f>SUM(F31:F33)</f>
        <v>35771.130000000005</v>
      </c>
      <c r="G29" s="355">
        <f>SUM(G31:G37)</f>
        <v>1533.59</v>
      </c>
      <c r="H29" s="244">
        <v>3.1087</v>
      </c>
    </row>
    <row r="30" spans="1:8" ht="25.5" customHeight="1" hidden="1">
      <c r="A30" s="24"/>
      <c r="B30" s="74"/>
      <c r="C30" s="28"/>
      <c r="D30" s="29"/>
      <c r="E30" s="187"/>
      <c r="F30" s="188"/>
      <c r="G30" s="356"/>
      <c r="H30" s="163"/>
    </row>
    <row r="31" spans="1:8" ht="21" customHeight="1">
      <c r="A31" s="24"/>
      <c r="B31" s="74"/>
      <c r="C31" s="223" t="s">
        <v>14</v>
      </c>
      <c r="D31" s="206" t="s">
        <v>15</v>
      </c>
      <c r="E31" s="316">
        <v>2000</v>
      </c>
      <c r="F31" s="317">
        <v>2135.58</v>
      </c>
      <c r="G31" s="357">
        <v>0</v>
      </c>
      <c r="H31" s="345">
        <v>106.78</v>
      </c>
    </row>
    <row r="32" spans="1:8" ht="21" customHeight="1">
      <c r="A32" s="24"/>
      <c r="B32" s="74"/>
      <c r="C32" s="223" t="s">
        <v>21</v>
      </c>
      <c r="D32" s="210" t="s">
        <v>22</v>
      </c>
      <c r="E32" s="207">
        <v>0</v>
      </c>
      <c r="F32" s="207">
        <v>0</v>
      </c>
      <c r="G32" s="385">
        <v>1533.59</v>
      </c>
      <c r="H32" s="314">
        <v>0</v>
      </c>
    </row>
    <row r="33" spans="1:8" ht="21" customHeight="1">
      <c r="A33" s="24"/>
      <c r="B33" s="77"/>
      <c r="C33" s="301" t="s">
        <v>16</v>
      </c>
      <c r="D33" s="210" t="s">
        <v>17</v>
      </c>
      <c r="E33" s="207">
        <v>10000</v>
      </c>
      <c r="F33" s="208">
        <v>33635.55</v>
      </c>
      <c r="G33" s="450">
        <v>0</v>
      </c>
      <c r="H33" s="196">
        <v>3.3636</v>
      </c>
    </row>
    <row r="34" spans="1:8" ht="24.75" customHeight="1">
      <c r="A34" s="24"/>
      <c r="B34" s="134">
        <v>75056</v>
      </c>
      <c r="C34" s="514" t="s">
        <v>127</v>
      </c>
      <c r="D34" s="514"/>
      <c r="E34" s="451">
        <f>SUM(E35)</f>
        <v>9409</v>
      </c>
      <c r="F34" s="155">
        <f>SUM(F35)</f>
        <v>9409</v>
      </c>
      <c r="G34" s="452">
        <v>0</v>
      </c>
      <c r="H34" s="453">
        <v>1</v>
      </c>
    </row>
    <row r="35" spans="1:8" ht="51" customHeight="1">
      <c r="A35" s="24"/>
      <c r="B35" s="449"/>
      <c r="C35" s="301" t="s">
        <v>80</v>
      </c>
      <c r="D35" s="192" t="s">
        <v>105</v>
      </c>
      <c r="E35" s="207">
        <v>9409</v>
      </c>
      <c r="F35" s="208">
        <v>9409</v>
      </c>
      <c r="G35" s="455">
        <v>0</v>
      </c>
      <c r="H35" s="196">
        <v>1</v>
      </c>
    </row>
    <row r="36" spans="1:8" ht="34.5" customHeight="1">
      <c r="A36" s="24"/>
      <c r="B36" s="134">
        <v>75075</v>
      </c>
      <c r="C36" s="541" t="s">
        <v>128</v>
      </c>
      <c r="D36" s="542"/>
      <c r="E36" s="451">
        <f>SUM(E37)</f>
        <v>0</v>
      </c>
      <c r="F36" s="155">
        <f>SUM(F37)</f>
        <v>6462</v>
      </c>
      <c r="G36" s="457">
        <f>SUM(G37)</f>
        <v>0</v>
      </c>
      <c r="H36" s="244">
        <v>0</v>
      </c>
    </row>
    <row r="37" spans="1:8" ht="48">
      <c r="A37" s="16"/>
      <c r="B37" s="83"/>
      <c r="C37" s="301" t="s">
        <v>110</v>
      </c>
      <c r="D37" s="456" t="s">
        <v>129</v>
      </c>
      <c r="E37" s="207">
        <v>0</v>
      </c>
      <c r="F37" s="208">
        <v>6462</v>
      </c>
      <c r="G37" s="358">
        <v>0</v>
      </c>
      <c r="H37" s="199">
        <v>0</v>
      </c>
    </row>
    <row r="38" spans="1:8" ht="52.5" customHeight="1">
      <c r="A38" s="123">
        <v>751</v>
      </c>
      <c r="B38" s="106"/>
      <c r="C38" s="521" t="s">
        <v>28</v>
      </c>
      <c r="D38" s="521"/>
      <c r="E38" s="107">
        <f>SUM(E39)</f>
        <v>637</v>
      </c>
      <c r="F38" s="117">
        <f>SUM(F39,)</f>
        <v>318</v>
      </c>
      <c r="G38" s="384">
        <v>0</v>
      </c>
      <c r="H38" s="182">
        <v>0.4992</v>
      </c>
    </row>
    <row r="39" spans="1:8" ht="34.5" customHeight="1">
      <c r="A39" s="31"/>
      <c r="B39" s="102">
        <v>75101</v>
      </c>
      <c r="C39" s="522" t="s">
        <v>29</v>
      </c>
      <c r="D39" s="522"/>
      <c r="E39" s="109">
        <f>SUM(E40)</f>
        <v>637</v>
      </c>
      <c r="F39" s="137">
        <f>SUM(F40)</f>
        <v>318</v>
      </c>
      <c r="G39" s="354">
        <v>0</v>
      </c>
      <c r="H39" s="180">
        <v>0.4992</v>
      </c>
    </row>
    <row r="40" spans="1:8" ht="46.5" customHeight="1">
      <c r="A40" s="88"/>
      <c r="B40" s="35"/>
      <c r="C40" s="308">
        <v>2010</v>
      </c>
      <c r="D40" s="192" t="s">
        <v>105</v>
      </c>
      <c r="E40" s="202">
        <v>637</v>
      </c>
      <c r="F40" s="203">
        <v>318</v>
      </c>
      <c r="G40" s="385">
        <v>0</v>
      </c>
      <c r="H40" s="196">
        <v>0.4992</v>
      </c>
    </row>
    <row r="41" spans="1:8" ht="24" customHeight="1" hidden="1">
      <c r="A41" s="92">
        <v>752</v>
      </c>
      <c r="B41" s="13"/>
      <c r="C41" s="519" t="s">
        <v>30</v>
      </c>
      <c r="D41" s="519"/>
      <c r="E41" s="469">
        <f>SUM(E42)</f>
        <v>400</v>
      </c>
      <c r="F41" s="470">
        <f>SUM(F42)</f>
        <v>400</v>
      </c>
      <c r="G41" s="359"/>
      <c r="H41" s="164"/>
    </row>
    <row r="42" spans="1:8" ht="24.75" customHeight="1" hidden="1">
      <c r="A42" s="31"/>
      <c r="B42" s="25">
        <v>75212</v>
      </c>
      <c r="C42" s="520" t="s">
        <v>31</v>
      </c>
      <c r="D42" s="520"/>
      <c r="E42" s="27">
        <f>SUM(E43)</f>
        <v>400</v>
      </c>
      <c r="F42" s="33">
        <f>SUM(F43)</f>
        <v>400</v>
      </c>
      <c r="G42" s="360"/>
      <c r="H42" s="165"/>
    </row>
    <row r="43" spans="1:8" ht="32.25" customHeight="1" hidden="1">
      <c r="A43" s="34"/>
      <c r="B43" s="38"/>
      <c r="C43" s="39">
        <v>2010</v>
      </c>
      <c r="D43" s="40" t="s">
        <v>32</v>
      </c>
      <c r="E43" s="36">
        <v>400</v>
      </c>
      <c r="F43" s="37">
        <v>400</v>
      </c>
      <c r="G43" s="361"/>
      <c r="H43" s="161"/>
    </row>
    <row r="44" spans="1:8" ht="40.5" customHeight="1">
      <c r="A44" s="461">
        <v>752</v>
      </c>
      <c r="B44" s="462"/>
      <c r="C44" s="472" t="s">
        <v>130</v>
      </c>
      <c r="D44" s="473"/>
      <c r="E44" s="467">
        <v>450</v>
      </c>
      <c r="F44" s="468">
        <v>450</v>
      </c>
      <c r="G44" s="466">
        <v>0</v>
      </c>
      <c r="H44" s="502">
        <v>100</v>
      </c>
    </row>
    <row r="45" spans="1:8" ht="34.5" customHeight="1">
      <c r="A45" s="34"/>
      <c r="B45" s="459">
        <v>75212</v>
      </c>
      <c r="C45" s="460"/>
      <c r="D45" s="471" t="s">
        <v>31</v>
      </c>
      <c r="E45" s="319">
        <v>450</v>
      </c>
      <c r="F45" s="404">
        <v>450</v>
      </c>
      <c r="G45" s="457">
        <v>0</v>
      </c>
      <c r="H45" s="503">
        <v>100</v>
      </c>
    </row>
    <row r="46" spans="1:8" ht="48.75" customHeight="1">
      <c r="A46" s="34"/>
      <c r="B46" s="38"/>
      <c r="C46" s="463">
        <v>2010</v>
      </c>
      <c r="D46" s="192" t="s">
        <v>105</v>
      </c>
      <c r="E46" s="197">
        <v>450</v>
      </c>
      <c r="F46" s="464">
        <v>450</v>
      </c>
      <c r="G46" s="455">
        <v>0</v>
      </c>
      <c r="H46" s="465">
        <v>100</v>
      </c>
    </row>
    <row r="47" spans="1:159" ht="94.5" customHeight="1">
      <c r="A47" s="139">
        <v>756</v>
      </c>
      <c r="B47" s="140"/>
      <c r="C47" s="508" t="s">
        <v>34</v>
      </c>
      <c r="D47" s="509"/>
      <c r="E47" s="141">
        <f>SUM(E49,E52,E60,E71,E74)</f>
        <v>2509088</v>
      </c>
      <c r="F47" s="142">
        <f>SUM(F49,F52,F60,F71,F74)</f>
        <v>1228113.56</v>
      </c>
      <c r="G47" s="362">
        <v>0</v>
      </c>
      <c r="H47" s="230">
        <v>0.4895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</row>
    <row r="48" spans="1:9" s="6" customFormat="1" ht="25.5" hidden="1">
      <c r="A48" s="41"/>
      <c r="B48" s="32"/>
      <c r="C48" s="44" t="s">
        <v>35</v>
      </c>
      <c r="D48" s="20" t="s">
        <v>36</v>
      </c>
      <c r="E48" s="81">
        <v>0</v>
      </c>
      <c r="F48" s="43">
        <v>16</v>
      </c>
      <c r="G48" s="363"/>
      <c r="H48" s="166"/>
      <c r="I48" s="1"/>
    </row>
    <row r="49" spans="1:9" s="6" customFormat="1" ht="34.5" customHeight="1">
      <c r="A49" s="474"/>
      <c r="B49" s="143">
        <v>75601</v>
      </c>
      <c r="C49" s="493"/>
      <c r="D49" s="488" t="s">
        <v>137</v>
      </c>
      <c r="E49" s="489">
        <f>SUM(E50,E51)</f>
        <v>300</v>
      </c>
      <c r="F49" s="490">
        <f>SUM(F50,F51)</f>
        <v>202.21</v>
      </c>
      <c r="G49" s="492">
        <v>0</v>
      </c>
      <c r="H49" s="491">
        <v>67.4</v>
      </c>
      <c r="I49" s="1"/>
    </row>
    <row r="50" spans="1:9" s="6" customFormat="1" ht="36" customHeight="1">
      <c r="A50" s="96"/>
      <c r="B50" s="75"/>
      <c r="C50" s="300" t="s">
        <v>95</v>
      </c>
      <c r="D50" s="204" t="s">
        <v>96</v>
      </c>
      <c r="E50" s="205">
        <v>300</v>
      </c>
      <c r="F50" s="216">
        <v>180.8</v>
      </c>
      <c r="G50" s="215">
        <v>0</v>
      </c>
      <c r="H50" s="229">
        <v>0.8273</v>
      </c>
      <c r="I50" s="1"/>
    </row>
    <row r="51" spans="1:9" s="6" customFormat="1" ht="27" customHeight="1">
      <c r="A51" s="474"/>
      <c r="B51" s="477"/>
      <c r="C51" s="300" t="s">
        <v>35</v>
      </c>
      <c r="D51" s="494" t="s">
        <v>97</v>
      </c>
      <c r="E51" s="478">
        <v>0</v>
      </c>
      <c r="F51" s="479">
        <v>21.41</v>
      </c>
      <c r="G51" s="480">
        <v>0</v>
      </c>
      <c r="H51" s="229">
        <v>0</v>
      </c>
      <c r="I51" s="1"/>
    </row>
    <row r="52" spans="1:8" ht="71.25" customHeight="1">
      <c r="A52" s="45"/>
      <c r="B52" s="458">
        <v>75615</v>
      </c>
      <c r="C52" s="523" t="s">
        <v>106</v>
      </c>
      <c r="D52" s="524"/>
      <c r="E52" s="232">
        <f>SUM(E53:E59)</f>
        <v>588154</v>
      </c>
      <c r="F52" s="475">
        <f>SUM(F53:F59)</f>
        <v>268022.14</v>
      </c>
      <c r="G52" s="476">
        <v>0</v>
      </c>
      <c r="H52" s="183">
        <v>0.4557</v>
      </c>
    </row>
    <row r="53" spans="1:8" ht="21" customHeight="1">
      <c r="A53" s="24"/>
      <c r="B53" s="46"/>
      <c r="C53" s="217" t="s">
        <v>37</v>
      </c>
      <c r="D53" s="218" t="s">
        <v>38</v>
      </c>
      <c r="E53" s="207">
        <v>351480</v>
      </c>
      <c r="F53" s="208">
        <v>171241.94</v>
      </c>
      <c r="G53" s="215">
        <v>0</v>
      </c>
      <c r="H53" s="196">
        <v>0.4872</v>
      </c>
    </row>
    <row r="54" spans="1:8" ht="21" customHeight="1">
      <c r="A54" s="24"/>
      <c r="B54" s="46"/>
      <c r="C54" s="219" t="s">
        <v>39</v>
      </c>
      <c r="D54" s="204" t="s">
        <v>40</v>
      </c>
      <c r="E54" s="207">
        <v>164127</v>
      </c>
      <c r="F54" s="208">
        <v>59000</v>
      </c>
      <c r="G54" s="215">
        <v>0</v>
      </c>
      <c r="H54" s="199">
        <v>0.3595</v>
      </c>
    </row>
    <row r="55" spans="1:8" ht="21" customHeight="1">
      <c r="A55" s="85"/>
      <c r="B55" s="84"/>
      <c r="C55" s="220" t="s">
        <v>41</v>
      </c>
      <c r="D55" s="221" t="s">
        <v>42</v>
      </c>
      <c r="E55" s="222">
        <v>71767</v>
      </c>
      <c r="F55" s="208">
        <v>36655</v>
      </c>
      <c r="G55" s="215">
        <v>0</v>
      </c>
      <c r="H55" s="196">
        <v>0.5108</v>
      </c>
    </row>
    <row r="56" spans="1:8" ht="21" customHeight="1">
      <c r="A56" s="47"/>
      <c r="B56" s="46"/>
      <c r="C56" s="223" t="s">
        <v>43</v>
      </c>
      <c r="D56" s="206" t="s">
        <v>44</v>
      </c>
      <c r="E56" s="224">
        <v>780</v>
      </c>
      <c r="F56" s="225">
        <v>780</v>
      </c>
      <c r="G56" s="215">
        <v>0</v>
      </c>
      <c r="H56" s="199">
        <v>1</v>
      </c>
    </row>
    <row r="57" spans="1:8" ht="21" customHeight="1">
      <c r="A57" s="47"/>
      <c r="B57" s="46"/>
      <c r="C57" s="223" t="s">
        <v>45</v>
      </c>
      <c r="D57" s="206" t="s">
        <v>46</v>
      </c>
      <c r="E57" s="224">
        <v>0</v>
      </c>
      <c r="F57" s="225">
        <v>0</v>
      </c>
      <c r="G57" s="215">
        <v>0</v>
      </c>
      <c r="H57" s="196">
        <v>0</v>
      </c>
    </row>
    <row r="58" spans="1:8" ht="21" customHeight="1">
      <c r="A58" s="47"/>
      <c r="B58" s="46"/>
      <c r="C58" s="226" t="s">
        <v>47</v>
      </c>
      <c r="D58" s="227" t="s">
        <v>48</v>
      </c>
      <c r="E58" s="202">
        <v>0</v>
      </c>
      <c r="F58" s="203">
        <v>26.4</v>
      </c>
      <c r="G58" s="215">
        <v>0</v>
      </c>
      <c r="H58" s="314">
        <v>0</v>
      </c>
    </row>
    <row r="59" spans="1:8" ht="24.75" customHeight="1">
      <c r="A59" s="47"/>
      <c r="B59" s="46"/>
      <c r="C59" s="223" t="s">
        <v>35</v>
      </c>
      <c r="D59" s="204" t="s">
        <v>36</v>
      </c>
      <c r="E59" s="312">
        <v>0</v>
      </c>
      <c r="F59" s="313">
        <v>318.8</v>
      </c>
      <c r="G59" s="215">
        <v>0</v>
      </c>
      <c r="H59" s="314">
        <v>0</v>
      </c>
    </row>
    <row r="60" spans="1:159" ht="73.5" customHeight="1">
      <c r="A60" s="48"/>
      <c r="B60" s="447">
        <v>75616</v>
      </c>
      <c r="C60" s="525" t="s">
        <v>122</v>
      </c>
      <c r="D60" s="526"/>
      <c r="E60" s="128">
        <f>SUM(E61:E70)</f>
        <v>1000756</v>
      </c>
      <c r="F60" s="129">
        <f>SUM(F61:F70)</f>
        <v>543752.6900000001</v>
      </c>
      <c r="G60" s="354">
        <v>0</v>
      </c>
      <c r="H60" s="231">
        <v>0.5433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</row>
    <row r="61" spans="1:159" ht="21" customHeight="1">
      <c r="A61" s="24"/>
      <c r="B61" s="46"/>
      <c r="C61" s="219" t="s">
        <v>37</v>
      </c>
      <c r="D61" s="204" t="s">
        <v>38</v>
      </c>
      <c r="E61" s="234">
        <v>425283</v>
      </c>
      <c r="F61" s="235">
        <v>236775.98</v>
      </c>
      <c r="G61" s="215">
        <v>0</v>
      </c>
      <c r="H61" s="236">
        <v>0.5567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</row>
    <row r="62" spans="1:159" ht="21" customHeight="1">
      <c r="A62" s="24"/>
      <c r="B62" s="46"/>
      <c r="C62" s="237" t="s">
        <v>39</v>
      </c>
      <c r="D62" s="238" t="s">
        <v>40</v>
      </c>
      <c r="E62" s="207">
        <v>527575</v>
      </c>
      <c r="F62" s="208">
        <v>261061.61</v>
      </c>
      <c r="G62" s="215">
        <v>0</v>
      </c>
      <c r="H62" s="196">
        <v>0.4948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</row>
    <row r="63" spans="1:159" ht="21" customHeight="1">
      <c r="A63" s="24"/>
      <c r="B63" s="46"/>
      <c r="C63" s="219" t="s">
        <v>41</v>
      </c>
      <c r="D63" s="204" t="s">
        <v>42</v>
      </c>
      <c r="E63" s="207">
        <v>2978</v>
      </c>
      <c r="F63" s="208">
        <v>1545.7</v>
      </c>
      <c r="G63" s="215">
        <v>0</v>
      </c>
      <c r="H63" s="199">
        <v>0.519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</row>
    <row r="64" spans="1:159" ht="21" customHeight="1">
      <c r="A64" s="24"/>
      <c r="B64" s="46"/>
      <c r="C64" s="219" t="s">
        <v>43</v>
      </c>
      <c r="D64" s="204" t="s">
        <v>44</v>
      </c>
      <c r="E64" s="207">
        <v>9920</v>
      </c>
      <c r="F64" s="208">
        <v>5025</v>
      </c>
      <c r="G64" s="215">
        <v>0</v>
      </c>
      <c r="H64" s="196">
        <v>0.5066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</row>
    <row r="65" spans="1:159" ht="21" customHeight="1">
      <c r="A65" s="24"/>
      <c r="B65" s="46"/>
      <c r="C65" s="223" t="s">
        <v>49</v>
      </c>
      <c r="D65" s="204" t="s">
        <v>50</v>
      </c>
      <c r="E65" s="207">
        <v>2000</v>
      </c>
      <c r="F65" s="208">
        <v>16408.2</v>
      </c>
      <c r="G65" s="215">
        <v>0</v>
      </c>
      <c r="H65" s="196">
        <v>8.2041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</row>
    <row r="66" spans="1:159" ht="21" customHeight="1">
      <c r="A66" s="24"/>
      <c r="B66" s="46"/>
      <c r="C66" s="223" t="s">
        <v>131</v>
      </c>
      <c r="D66" s="206" t="s">
        <v>132</v>
      </c>
      <c r="E66" s="207">
        <v>0</v>
      </c>
      <c r="F66" s="208">
        <v>3250</v>
      </c>
      <c r="G66" s="215">
        <v>0</v>
      </c>
      <c r="H66" s="229"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</row>
    <row r="67" spans="1:159" ht="21" customHeight="1">
      <c r="A67" s="24"/>
      <c r="B67" s="46"/>
      <c r="C67" s="239" t="s">
        <v>51</v>
      </c>
      <c r="D67" s="240" t="s">
        <v>52</v>
      </c>
      <c r="E67" s="207">
        <v>0</v>
      </c>
      <c r="F67" s="208">
        <v>10</v>
      </c>
      <c r="G67" s="215">
        <v>0</v>
      </c>
      <c r="H67" s="199"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</row>
    <row r="68" spans="1:159" ht="21" customHeight="1">
      <c r="A68" s="24"/>
      <c r="B68" s="46"/>
      <c r="C68" s="219" t="s">
        <v>45</v>
      </c>
      <c r="D68" s="204" t="s">
        <v>46</v>
      </c>
      <c r="E68" s="207">
        <v>25000</v>
      </c>
      <c r="F68" s="208">
        <v>14162.4</v>
      </c>
      <c r="G68" s="215">
        <v>0</v>
      </c>
      <c r="H68" s="196">
        <v>0.5665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</row>
    <row r="69" spans="1:159" ht="21" customHeight="1">
      <c r="A69" s="24"/>
      <c r="B69" s="46"/>
      <c r="C69" s="226" t="s">
        <v>47</v>
      </c>
      <c r="D69" s="227" t="s">
        <v>48</v>
      </c>
      <c r="E69" s="207">
        <v>2500</v>
      </c>
      <c r="F69" s="208">
        <v>1839.64</v>
      </c>
      <c r="G69" s="215">
        <v>0</v>
      </c>
      <c r="H69" s="199">
        <v>0.7359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</row>
    <row r="70" spans="1:159" ht="27" customHeight="1">
      <c r="A70" s="50"/>
      <c r="B70" s="51"/>
      <c r="C70" s="301" t="s">
        <v>35</v>
      </c>
      <c r="D70" s="241" t="s">
        <v>36</v>
      </c>
      <c r="E70" s="202">
        <v>5500</v>
      </c>
      <c r="F70" s="203">
        <v>3674.16</v>
      </c>
      <c r="G70" s="215">
        <v>0</v>
      </c>
      <c r="H70" s="196">
        <v>0.668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</row>
    <row r="71" spans="1:105" ht="42.75" customHeight="1">
      <c r="A71" s="16"/>
      <c r="B71" s="102">
        <v>75618</v>
      </c>
      <c r="C71" s="529" t="s">
        <v>107</v>
      </c>
      <c r="D71" s="530"/>
      <c r="E71" s="232">
        <f>SUM(E72:E73)</f>
        <v>49000</v>
      </c>
      <c r="F71" s="233">
        <f>SUM(F72:F73)</f>
        <v>42233.71</v>
      </c>
      <c r="G71" s="364">
        <v>0</v>
      </c>
      <c r="H71" s="244">
        <v>0.8619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1:8" s="6" customFormat="1" ht="21" customHeight="1">
      <c r="A72" s="53"/>
      <c r="B72" s="17"/>
      <c r="C72" s="302" t="s">
        <v>53</v>
      </c>
      <c r="D72" s="242" t="s">
        <v>54</v>
      </c>
      <c r="E72" s="207">
        <v>4000</v>
      </c>
      <c r="F72" s="243">
        <v>2648</v>
      </c>
      <c r="G72" s="215">
        <v>0</v>
      </c>
      <c r="H72" s="196">
        <v>0.662</v>
      </c>
    </row>
    <row r="73" spans="1:8" s="6" customFormat="1" ht="27.75" customHeight="1">
      <c r="A73" s="16"/>
      <c r="B73" s="83"/>
      <c r="C73" s="301" t="s">
        <v>55</v>
      </c>
      <c r="D73" s="241" t="s">
        <v>133</v>
      </c>
      <c r="E73" s="207">
        <v>45000</v>
      </c>
      <c r="F73" s="208">
        <v>39585.71</v>
      </c>
      <c r="G73" s="215">
        <v>0</v>
      </c>
      <c r="H73" s="199">
        <v>0.8797</v>
      </c>
    </row>
    <row r="74" spans="1:8" ht="34.5" customHeight="1">
      <c r="A74" s="101"/>
      <c r="B74" s="144">
        <v>75621</v>
      </c>
      <c r="C74" s="498" t="s">
        <v>56</v>
      </c>
      <c r="D74" s="531"/>
      <c r="E74" s="138">
        <f>SUM(E75:E76)</f>
        <v>870878</v>
      </c>
      <c r="F74" s="104">
        <f>SUM(F75:F76)</f>
        <v>373902.81</v>
      </c>
      <c r="G74" s="391">
        <v>0</v>
      </c>
      <c r="H74" s="179">
        <v>0.4293</v>
      </c>
    </row>
    <row r="75" spans="1:9" s="6" customFormat="1" ht="21" customHeight="1">
      <c r="A75" s="16"/>
      <c r="B75" s="98"/>
      <c r="C75" s="245" t="s">
        <v>57</v>
      </c>
      <c r="D75" s="246" t="s">
        <v>58</v>
      </c>
      <c r="E75" s="222">
        <v>868878</v>
      </c>
      <c r="F75" s="243">
        <v>372235</v>
      </c>
      <c r="G75" s="365">
        <v>0</v>
      </c>
      <c r="H75" s="196">
        <v>0.4284</v>
      </c>
      <c r="I75" s="1"/>
    </row>
    <row r="76" spans="1:9" s="6" customFormat="1" ht="21" customHeight="1">
      <c r="A76" s="54"/>
      <c r="B76" s="22"/>
      <c r="C76" s="247" t="s">
        <v>59</v>
      </c>
      <c r="D76" s="228" t="s">
        <v>60</v>
      </c>
      <c r="E76" s="207">
        <v>2000</v>
      </c>
      <c r="F76" s="243">
        <v>1667.81</v>
      </c>
      <c r="G76" s="385">
        <v>0</v>
      </c>
      <c r="H76" s="199">
        <v>0.8339</v>
      </c>
      <c r="I76" s="1"/>
    </row>
    <row r="77" spans="1:8" ht="40.5" customHeight="1">
      <c r="A77" s="105">
        <v>758</v>
      </c>
      <c r="B77" s="106"/>
      <c r="C77" s="532" t="s">
        <v>61</v>
      </c>
      <c r="D77" s="532"/>
      <c r="E77" s="107">
        <f>SUM(E78,E80)</f>
        <v>4135961</v>
      </c>
      <c r="F77" s="108">
        <f>SUM(F78,F80)</f>
        <v>2388090</v>
      </c>
      <c r="G77" s="366">
        <v>0</v>
      </c>
      <c r="H77" s="248">
        <v>0.5773</v>
      </c>
    </row>
    <row r="78" spans="1:8" ht="34.5" customHeight="1">
      <c r="A78" s="31"/>
      <c r="B78" s="102">
        <v>75801</v>
      </c>
      <c r="C78" s="527" t="s">
        <v>62</v>
      </c>
      <c r="D78" s="528"/>
      <c r="E78" s="103">
        <f>SUM(E79)</f>
        <v>2774259</v>
      </c>
      <c r="F78" s="104">
        <f>SUM(F79)</f>
        <v>1707240</v>
      </c>
      <c r="G78" s="391">
        <v>0</v>
      </c>
      <c r="H78" s="179">
        <v>0.6154</v>
      </c>
    </row>
    <row r="79" spans="1:8" ht="21" customHeight="1">
      <c r="A79" s="55"/>
      <c r="B79" s="56"/>
      <c r="C79" s="249" t="s">
        <v>63</v>
      </c>
      <c r="D79" s="250" t="s">
        <v>64</v>
      </c>
      <c r="E79" s="251">
        <v>2774259</v>
      </c>
      <c r="F79" s="252">
        <v>1707240</v>
      </c>
      <c r="G79" s="367">
        <v>0</v>
      </c>
      <c r="H79" s="199">
        <v>0.5154</v>
      </c>
    </row>
    <row r="80" spans="1:8" s="6" customFormat="1" ht="34.5" customHeight="1">
      <c r="A80" s="34"/>
      <c r="B80" s="102">
        <v>75807</v>
      </c>
      <c r="C80" s="527" t="s">
        <v>65</v>
      </c>
      <c r="D80" s="528"/>
      <c r="E80" s="103">
        <f>SUM(E81)</f>
        <v>1361702</v>
      </c>
      <c r="F80" s="104">
        <f>SUM(F81)</f>
        <v>680850</v>
      </c>
      <c r="G80" s="391">
        <v>0</v>
      </c>
      <c r="H80" s="244">
        <v>0.5</v>
      </c>
    </row>
    <row r="81" spans="1:8" s="6" customFormat="1" ht="21" customHeight="1">
      <c r="A81" s="88"/>
      <c r="B81" s="77"/>
      <c r="C81" s="253" t="s">
        <v>63</v>
      </c>
      <c r="D81" s="218" t="s">
        <v>64</v>
      </c>
      <c r="E81" s="254">
        <v>1361702</v>
      </c>
      <c r="F81" s="255">
        <v>680850</v>
      </c>
      <c r="G81" s="392">
        <v>0</v>
      </c>
      <c r="H81" s="199">
        <v>0.5</v>
      </c>
    </row>
    <row r="82" spans="1:8" s="6" customFormat="1" ht="19.5" customHeight="1" hidden="1">
      <c r="A82" s="34"/>
      <c r="B82" s="32">
        <v>75831</v>
      </c>
      <c r="C82" s="534" t="s">
        <v>66</v>
      </c>
      <c r="D82" s="534"/>
      <c r="E82" s="86">
        <f>SUM(E83)</f>
        <v>12482</v>
      </c>
      <c r="F82" s="87">
        <f>SUM(F83)</f>
        <v>12482</v>
      </c>
      <c r="G82" s="368"/>
      <c r="H82" s="167"/>
    </row>
    <row r="83" spans="1:8" s="6" customFormat="1" ht="21.75" customHeight="1" hidden="1">
      <c r="A83" s="34"/>
      <c r="B83" s="32"/>
      <c r="C83" s="57" t="s">
        <v>67</v>
      </c>
      <c r="D83" s="42" t="s">
        <v>68</v>
      </c>
      <c r="E83" s="11">
        <v>12482</v>
      </c>
      <c r="F83" s="12">
        <v>12482</v>
      </c>
      <c r="G83" s="369"/>
      <c r="H83" s="162"/>
    </row>
    <row r="84" spans="1:8" s="6" customFormat="1" ht="40.5" customHeight="1">
      <c r="A84" s="105">
        <v>801</v>
      </c>
      <c r="B84" s="106"/>
      <c r="C84" s="532" t="s">
        <v>69</v>
      </c>
      <c r="D84" s="532"/>
      <c r="E84" s="107">
        <f>SUM(E85,E89,E92)</f>
        <v>904923</v>
      </c>
      <c r="F84" s="108">
        <f>SUM(F85,F89,F92)</f>
        <v>81163.99</v>
      </c>
      <c r="G84" s="394">
        <v>62658.56</v>
      </c>
      <c r="H84" s="230">
        <v>0.1589</v>
      </c>
    </row>
    <row r="85" spans="1:8" s="6" customFormat="1" ht="24.75" customHeight="1">
      <c r="A85" s="34"/>
      <c r="B85" s="102">
        <v>80101</v>
      </c>
      <c r="C85" s="535" t="s">
        <v>70</v>
      </c>
      <c r="D85" s="535"/>
      <c r="E85" s="109">
        <f>SUM(E86:E88)</f>
        <v>734523</v>
      </c>
      <c r="F85" s="104">
        <f>SUM(F86:F88)</f>
        <v>6853.28</v>
      </c>
      <c r="G85" s="370">
        <f>SUM(G86:G88)</f>
        <v>62658.56</v>
      </c>
      <c r="H85" s="395">
        <v>0.0946</v>
      </c>
    </row>
    <row r="86" spans="1:8" s="6" customFormat="1" ht="21" customHeight="1">
      <c r="A86" s="97"/>
      <c r="B86" s="95"/>
      <c r="C86" s="262" t="s">
        <v>16</v>
      </c>
      <c r="D86" s="256" t="s">
        <v>17</v>
      </c>
      <c r="E86" s="194">
        <v>979</v>
      </c>
      <c r="F86" s="257">
        <v>1240.12</v>
      </c>
      <c r="G86" s="393">
        <v>0</v>
      </c>
      <c r="H86" s="196">
        <v>1.2667</v>
      </c>
    </row>
    <row r="87" spans="1:8" s="6" customFormat="1" ht="21" customHeight="1">
      <c r="A87" s="97"/>
      <c r="B87" s="318"/>
      <c r="C87" s="262" t="s">
        <v>89</v>
      </c>
      <c r="D87" s="256" t="s">
        <v>90</v>
      </c>
      <c r="E87" s="194">
        <v>5613</v>
      </c>
      <c r="F87" s="257">
        <v>5613.16</v>
      </c>
      <c r="G87" s="350">
        <v>0</v>
      </c>
      <c r="H87" s="196">
        <v>1</v>
      </c>
    </row>
    <row r="88" spans="1:8" s="6" customFormat="1" ht="69" customHeight="1">
      <c r="A88" s="90"/>
      <c r="B88" s="89"/>
      <c r="C88" s="258" t="s">
        <v>109</v>
      </c>
      <c r="D88" s="259" t="s">
        <v>123</v>
      </c>
      <c r="E88" s="260">
        <v>727931</v>
      </c>
      <c r="F88" s="195">
        <v>0</v>
      </c>
      <c r="G88" s="195">
        <v>62658.56</v>
      </c>
      <c r="H88" s="199">
        <v>0.0861</v>
      </c>
    </row>
    <row r="89" spans="1:8" s="6" customFormat="1" ht="24.75" customHeight="1">
      <c r="A89" s="34"/>
      <c r="B89" s="102">
        <v>80104</v>
      </c>
      <c r="C89" s="533" t="s">
        <v>98</v>
      </c>
      <c r="D89" s="533"/>
      <c r="E89" s="109">
        <f>SUM(E90:E91)</f>
        <v>70400</v>
      </c>
      <c r="F89" s="261">
        <f>SUM(F90:F91)</f>
        <v>30078.81</v>
      </c>
      <c r="G89" s="371">
        <v>0</v>
      </c>
      <c r="H89" s="274">
        <v>0.4273</v>
      </c>
    </row>
    <row r="90" spans="1:8" s="6" customFormat="1" ht="21" customHeight="1">
      <c r="A90" s="34"/>
      <c r="B90" s="75"/>
      <c r="C90" s="263" t="s">
        <v>14</v>
      </c>
      <c r="D90" s="265" t="s">
        <v>15</v>
      </c>
      <c r="E90" s="264">
        <v>70400</v>
      </c>
      <c r="F90" s="195">
        <v>29870.4</v>
      </c>
      <c r="G90" s="393">
        <v>0</v>
      </c>
      <c r="H90" s="196">
        <v>0.4243</v>
      </c>
    </row>
    <row r="91" spans="1:8" s="6" customFormat="1" ht="21" customHeight="1">
      <c r="A91" s="34"/>
      <c r="B91" s="75"/>
      <c r="C91" s="263" t="s">
        <v>16</v>
      </c>
      <c r="D91" s="256" t="s">
        <v>17</v>
      </c>
      <c r="E91" s="264">
        <v>0</v>
      </c>
      <c r="F91" s="195">
        <v>208.41</v>
      </c>
      <c r="G91" s="393">
        <v>0</v>
      </c>
      <c r="H91" s="196">
        <v>0</v>
      </c>
    </row>
    <row r="92" spans="1:8" s="6" customFormat="1" ht="24.75" customHeight="1">
      <c r="A92" s="76"/>
      <c r="B92" s="110">
        <v>80148</v>
      </c>
      <c r="C92" s="266"/>
      <c r="D92" s="267" t="s">
        <v>119</v>
      </c>
      <c r="E92" s="268">
        <f>SUM(E93)</f>
        <v>100000</v>
      </c>
      <c r="F92" s="269">
        <f>SUM(F93)</f>
        <v>44231.9</v>
      </c>
      <c r="G92" s="397">
        <v>0</v>
      </c>
      <c r="H92" s="504">
        <v>0.4423</v>
      </c>
    </row>
    <row r="93" spans="1:8" s="6" customFormat="1" ht="21" customHeight="1">
      <c r="A93" s="97"/>
      <c r="B93" s="95"/>
      <c r="C93" s="315" t="s">
        <v>14</v>
      </c>
      <c r="D93" s="246" t="s">
        <v>15</v>
      </c>
      <c r="E93" s="272">
        <v>100000</v>
      </c>
      <c r="F93" s="273">
        <v>44231.9</v>
      </c>
      <c r="G93" s="398">
        <v>0</v>
      </c>
      <c r="H93" s="196">
        <v>0.4423</v>
      </c>
    </row>
    <row r="94" spans="1:8" s="6" customFormat="1" ht="35.25" customHeight="1" hidden="1">
      <c r="A94" s="34"/>
      <c r="B94" s="58"/>
      <c r="C94" s="19" t="s">
        <v>73</v>
      </c>
      <c r="D94" s="40" t="s">
        <v>74</v>
      </c>
      <c r="E94" s="270">
        <v>14337</v>
      </c>
      <c r="F94" s="271">
        <v>14337</v>
      </c>
      <c r="G94" s="372"/>
      <c r="H94" s="168"/>
    </row>
    <row r="95" spans="1:8" s="6" customFormat="1" ht="21" customHeight="1" hidden="1">
      <c r="A95" s="59"/>
      <c r="B95" s="25">
        <v>80195</v>
      </c>
      <c r="C95" s="537" t="s">
        <v>75</v>
      </c>
      <c r="D95" s="537" t="s">
        <v>76</v>
      </c>
      <c r="E95" s="60">
        <f>SUM(E96)</f>
        <v>23293</v>
      </c>
      <c r="F95" s="52">
        <f>SUM(F96)</f>
        <v>23293</v>
      </c>
      <c r="G95" s="368"/>
      <c r="H95" s="167"/>
    </row>
    <row r="96" spans="1:8" s="6" customFormat="1" ht="30.75" customHeight="1" hidden="1">
      <c r="A96" s="59"/>
      <c r="B96" s="61"/>
      <c r="C96" s="63" t="s">
        <v>77</v>
      </c>
      <c r="D96" s="64" t="s">
        <v>78</v>
      </c>
      <c r="E96" s="62">
        <v>23293</v>
      </c>
      <c r="F96" s="12">
        <v>23293</v>
      </c>
      <c r="G96" s="369"/>
      <c r="H96" s="162"/>
    </row>
    <row r="97" spans="1:9" ht="40.5" customHeight="1">
      <c r="A97" s="105">
        <v>852</v>
      </c>
      <c r="B97" s="145"/>
      <c r="C97" s="532" t="s">
        <v>79</v>
      </c>
      <c r="D97" s="532"/>
      <c r="E97" s="107">
        <f>SUM(E98,E100,E103,E106,E108,E110,E112)</f>
        <v>1836000</v>
      </c>
      <c r="F97" s="108">
        <f>SUM(F98,F100,F103,F106,F108,F110,F112)</f>
        <v>960772.02</v>
      </c>
      <c r="G97" s="396">
        <v>0</v>
      </c>
      <c r="H97" s="181">
        <v>0.5233</v>
      </c>
      <c r="I97" s="65"/>
    </row>
    <row r="98" spans="1:9" ht="24.75" customHeight="1">
      <c r="A98" s="66"/>
      <c r="B98" s="495">
        <v>85202</v>
      </c>
      <c r="C98" s="540" t="s">
        <v>99</v>
      </c>
      <c r="D98" s="540"/>
      <c r="E98" s="109">
        <f>SUM(E99)</f>
        <v>15000</v>
      </c>
      <c r="F98" s="104">
        <f>SUM(F99)</f>
        <v>8898.71</v>
      </c>
      <c r="G98" s="391">
        <v>0</v>
      </c>
      <c r="H98" s="179">
        <v>0.5932</v>
      </c>
      <c r="I98" s="65"/>
    </row>
    <row r="99" spans="1:9" ht="23.25" customHeight="1">
      <c r="A99" s="66"/>
      <c r="B99" s="49"/>
      <c r="C99" s="275" t="s">
        <v>100</v>
      </c>
      <c r="D99" s="192" t="s">
        <v>102</v>
      </c>
      <c r="E99" s="194">
        <v>15000</v>
      </c>
      <c r="F99" s="195">
        <v>8898.71</v>
      </c>
      <c r="G99" s="350">
        <v>0</v>
      </c>
      <c r="H99" s="199">
        <v>0.5932</v>
      </c>
      <c r="I99" s="65"/>
    </row>
    <row r="100" spans="1:9" ht="60" customHeight="1">
      <c r="A100" s="66"/>
      <c r="B100" s="497">
        <v>85212</v>
      </c>
      <c r="C100" s="538" t="s">
        <v>108</v>
      </c>
      <c r="D100" s="539"/>
      <c r="E100" s="109">
        <f>SUM(E101:E102)</f>
        <v>1371000</v>
      </c>
      <c r="F100" s="104">
        <f>SUM(F101:F102)</f>
        <v>713073.31</v>
      </c>
      <c r="G100" s="391">
        <v>0</v>
      </c>
      <c r="H100" s="179">
        <v>0.5201</v>
      </c>
      <c r="I100" s="65"/>
    </row>
    <row r="101" spans="1:9" ht="46.5" customHeight="1">
      <c r="A101" s="66"/>
      <c r="B101" s="91"/>
      <c r="C101" s="237" t="s">
        <v>80</v>
      </c>
      <c r="D101" s="192" t="s">
        <v>105</v>
      </c>
      <c r="E101" s="276">
        <v>1368000</v>
      </c>
      <c r="F101" s="277">
        <v>705600</v>
      </c>
      <c r="G101" s="399">
        <v>0</v>
      </c>
      <c r="H101" s="280">
        <v>0.5158</v>
      </c>
      <c r="I101" s="65"/>
    </row>
    <row r="102" spans="1:9" ht="45" customHeight="1">
      <c r="A102" s="66"/>
      <c r="B102" s="91"/>
      <c r="C102" s="220" t="s">
        <v>91</v>
      </c>
      <c r="D102" s="191" t="s">
        <v>104</v>
      </c>
      <c r="E102" s="278">
        <v>3000</v>
      </c>
      <c r="F102" s="279">
        <v>7473.31</v>
      </c>
      <c r="G102" s="373">
        <v>0</v>
      </c>
      <c r="H102" s="280">
        <v>2.4911</v>
      </c>
      <c r="I102" s="65"/>
    </row>
    <row r="103" spans="1:9" s="6" customFormat="1" ht="95.25" customHeight="1">
      <c r="A103" s="66"/>
      <c r="B103" s="496">
        <v>85213</v>
      </c>
      <c r="C103" s="417"/>
      <c r="D103" s="147" t="s">
        <v>124</v>
      </c>
      <c r="E103" s="176">
        <f>SUM(E104:E105)</f>
        <v>18600</v>
      </c>
      <c r="F103" s="177">
        <f>SUM(F104:F105)</f>
        <v>10170</v>
      </c>
      <c r="G103" s="400">
        <v>0</v>
      </c>
      <c r="H103" s="178">
        <v>0.5468</v>
      </c>
      <c r="I103" s="1"/>
    </row>
    <row r="104" spans="1:8" s="6" customFormat="1" ht="45" customHeight="1">
      <c r="A104" s="66"/>
      <c r="B104" s="78"/>
      <c r="C104" s="239" t="s">
        <v>80</v>
      </c>
      <c r="D104" s="192" t="s">
        <v>105</v>
      </c>
      <c r="E104" s="281">
        <v>4100</v>
      </c>
      <c r="F104" s="282">
        <v>3040</v>
      </c>
      <c r="G104" s="374">
        <v>0</v>
      </c>
      <c r="H104" s="196">
        <v>0.7415</v>
      </c>
    </row>
    <row r="105" spans="1:9" s="6" customFormat="1" ht="27" customHeight="1">
      <c r="A105" s="66"/>
      <c r="B105" s="67"/>
      <c r="C105" s="307" t="s">
        <v>71</v>
      </c>
      <c r="D105" s="193" t="s">
        <v>72</v>
      </c>
      <c r="E105" s="197">
        <v>14500</v>
      </c>
      <c r="F105" s="283">
        <v>7130</v>
      </c>
      <c r="G105" s="365">
        <v>0</v>
      </c>
      <c r="H105" s="199">
        <v>0.4917</v>
      </c>
      <c r="I105" s="1"/>
    </row>
    <row r="106" spans="1:8" s="6" customFormat="1" ht="34.5" customHeight="1">
      <c r="A106" s="24"/>
      <c r="B106" s="496">
        <v>85214</v>
      </c>
      <c r="C106" s="536" t="s">
        <v>81</v>
      </c>
      <c r="D106" s="536"/>
      <c r="E106" s="109">
        <f>SUM(E107:E107)</f>
        <v>127000</v>
      </c>
      <c r="F106" s="104">
        <f>SUM(F107)</f>
        <v>61700</v>
      </c>
      <c r="G106" s="401">
        <v>0</v>
      </c>
      <c r="H106" s="175">
        <v>0.4858</v>
      </c>
    </row>
    <row r="107" spans="1:8" ht="27" customHeight="1">
      <c r="A107" s="66"/>
      <c r="B107" s="68"/>
      <c r="C107" s="306" t="s">
        <v>71</v>
      </c>
      <c r="D107" s="193" t="s">
        <v>72</v>
      </c>
      <c r="E107" s="285">
        <v>127000</v>
      </c>
      <c r="F107" s="284">
        <v>61700</v>
      </c>
      <c r="G107" s="365">
        <v>0</v>
      </c>
      <c r="H107" s="199">
        <v>0.4858</v>
      </c>
    </row>
    <row r="108" spans="1:8" ht="24.75" customHeight="1">
      <c r="A108" s="24"/>
      <c r="B108" s="496">
        <v>85216</v>
      </c>
      <c r="C108" s="146"/>
      <c r="D108" s="147" t="s">
        <v>112</v>
      </c>
      <c r="E108" s="135">
        <f>SUM(E109)</f>
        <v>163000</v>
      </c>
      <c r="F108" s="445">
        <f>SUM(F109)</f>
        <v>74100</v>
      </c>
      <c r="G108" s="400">
        <v>0</v>
      </c>
      <c r="H108" s="178">
        <v>0.4546</v>
      </c>
    </row>
    <row r="109" spans="1:8" ht="26.25" customHeight="1">
      <c r="A109" s="66"/>
      <c r="B109" s="505"/>
      <c r="C109" s="223" t="s">
        <v>71</v>
      </c>
      <c r="D109" s="193" t="s">
        <v>72</v>
      </c>
      <c r="E109" s="281">
        <v>163000</v>
      </c>
      <c r="F109" s="282">
        <v>74100</v>
      </c>
      <c r="G109" s="374">
        <v>0</v>
      </c>
      <c r="H109" s="196">
        <v>0.4546</v>
      </c>
    </row>
    <row r="110" spans="1:8" ht="24.75" customHeight="1">
      <c r="A110" s="66"/>
      <c r="B110" s="506">
        <v>85219</v>
      </c>
      <c r="C110" s="322"/>
      <c r="D110" s="321" t="s">
        <v>111</v>
      </c>
      <c r="E110" s="319">
        <f>SUM(E111)</f>
        <v>87400</v>
      </c>
      <c r="F110" s="320">
        <f>SUM(F111)</f>
        <v>46900</v>
      </c>
      <c r="G110" s="375">
        <v>0</v>
      </c>
      <c r="H110" s="244">
        <v>0.5366</v>
      </c>
    </row>
    <row r="111" spans="1:8" ht="25.5" customHeight="1">
      <c r="A111" s="66"/>
      <c r="B111" s="507"/>
      <c r="C111" s="239" t="s">
        <v>71</v>
      </c>
      <c r="D111" s="193" t="s">
        <v>72</v>
      </c>
      <c r="E111" s="281">
        <v>87400</v>
      </c>
      <c r="F111" s="282">
        <v>46900</v>
      </c>
      <c r="G111" s="374">
        <v>0</v>
      </c>
      <c r="H111" s="196">
        <v>0.5366</v>
      </c>
    </row>
    <row r="112" spans="1:8" ht="24.75" customHeight="1">
      <c r="A112" s="24"/>
      <c r="B112" s="102">
        <v>85295</v>
      </c>
      <c r="C112" s="536" t="s">
        <v>82</v>
      </c>
      <c r="D112" s="536"/>
      <c r="E112" s="148">
        <f>SUM(E113)</f>
        <v>54000</v>
      </c>
      <c r="F112" s="149">
        <f>SUM(F113)</f>
        <v>45930</v>
      </c>
      <c r="G112" s="190">
        <v>0</v>
      </c>
      <c r="H112" s="288">
        <v>0.8506</v>
      </c>
    </row>
    <row r="113" spans="1:8" ht="26.25" customHeight="1">
      <c r="A113" s="70"/>
      <c r="B113" s="69"/>
      <c r="C113" s="305" t="s">
        <v>71</v>
      </c>
      <c r="D113" s="193" t="s">
        <v>72</v>
      </c>
      <c r="E113" s="222">
        <v>54000</v>
      </c>
      <c r="F113" s="243">
        <v>45930</v>
      </c>
      <c r="G113" s="365">
        <v>0</v>
      </c>
      <c r="H113" s="199">
        <v>0.8506</v>
      </c>
    </row>
    <row r="114" spans="1:9" s="6" customFormat="1" ht="40.5" customHeight="1">
      <c r="A114" s="139">
        <v>853</v>
      </c>
      <c r="B114" s="106"/>
      <c r="C114" s="544" t="s">
        <v>101</v>
      </c>
      <c r="D114" s="545"/>
      <c r="E114" s="107">
        <f>SUM(E115)</f>
        <v>39030</v>
      </c>
      <c r="F114" s="150">
        <f>SUM(F115)</f>
        <v>2300</v>
      </c>
      <c r="G114" s="402">
        <v>0</v>
      </c>
      <c r="H114" s="289">
        <v>0.0589</v>
      </c>
      <c r="I114" s="1"/>
    </row>
    <row r="115" spans="1:9" s="6" customFormat="1" ht="24.75" customHeight="1">
      <c r="A115" s="433"/>
      <c r="B115" s="481">
        <v>85395</v>
      </c>
      <c r="C115" s="540" t="s">
        <v>8</v>
      </c>
      <c r="D115" s="550"/>
      <c r="E115" s="173">
        <f>SUM(E116:E117)</f>
        <v>39030</v>
      </c>
      <c r="F115" s="174">
        <f>SUM(F116:F117)</f>
        <v>2300</v>
      </c>
      <c r="G115" s="376">
        <v>0</v>
      </c>
      <c r="H115" s="244">
        <v>0.0589</v>
      </c>
      <c r="I115" s="1"/>
    </row>
    <row r="116" spans="1:9" s="6" customFormat="1" ht="69" customHeight="1">
      <c r="A116" s="431"/>
      <c r="B116" s="446"/>
      <c r="C116" s="448">
        <v>2007</v>
      </c>
      <c r="D116" s="259" t="s">
        <v>125</v>
      </c>
      <c r="E116" s="286">
        <v>33176</v>
      </c>
      <c r="F116" s="243">
        <v>1955</v>
      </c>
      <c r="G116" s="385">
        <v>0</v>
      </c>
      <c r="H116" s="196">
        <v>0.0589</v>
      </c>
      <c r="I116" s="1"/>
    </row>
    <row r="117" spans="1:9" s="6" customFormat="1" ht="72" customHeight="1">
      <c r="A117" s="432"/>
      <c r="B117" s="499"/>
      <c r="C117" s="442">
        <v>2009</v>
      </c>
      <c r="D117" s="259" t="s">
        <v>125</v>
      </c>
      <c r="E117" s="287">
        <v>5854</v>
      </c>
      <c r="F117" s="243">
        <v>345</v>
      </c>
      <c r="G117" s="365">
        <v>0</v>
      </c>
      <c r="H117" s="199">
        <v>0.0589</v>
      </c>
      <c r="I117" s="1"/>
    </row>
    <row r="118" spans="1:9" s="6" customFormat="1" ht="40.5" customHeight="1">
      <c r="A118" s="430">
        <v>854</v>
      </c>
      <c r="B118" s="443"/>
      <c r="C118" s="532" t="s">
        <v>83</v>
      </c>
      <c r="D118" s="532"/>
      <c r="E118" s="107">
        <f>SUM(E120)</f>
        <v>61721</v>
      </c>
      <c r="F118" s="150">
        <f>SUM(F120)</f>
        <v>61721</v>
      </c>
      <c r="G118" s="402">
        <v>0</v>
      </c>
      <c r="H118" s="290">
        <v>1</v>
      </c>
      <c r="I118" s="1"/>
    </row>
    <row r="119" spans="1:9" ht="24.75" customHeight="1">
      <c r="A119" s="72"/>
      <c r="B119" s="102">
        <v>85415</v>
      </c>
      <c r="C119" s="540" t="s">
        <v>84</v>
      </c>
      <c r="D119" s="540"/>
      <c r="E119" s="115">
        <f>SUM(E120)</f>
        <v>61721</v>
      </c>
      <c r="F119" s="116">
        <f>SUM(F120)</f>
        <v>61721</v>
      </c>
      <c r="G119" s="349">
        <v>0</v>
      </c>
      <c r="H119" s="244">
        <v>1</v>
      </c>
      <c r="I119" s="6"/>
    </row>
    <row r="120" spans="1:9" ht="24.75" customHeight="1">
      <c r="A120" s="72"/>
      <c r="B120" s="75"/>
      <c r="C120" s="303" t="s">
        <v>71</v>
      </c>
      <c r="D120" s="246" t="s">
        <v>72</v>
      </c>
      <c r="E120" s="222">
        <v>61721</v>
      </c>
      <c r="F120" s="208">
        <v>61721</v>
      </c>
      <c r="G120" s="385">
        <v>0</v>
      </c>
      <c r="H120" s="196">
        <v>1</v>
      </c>
      <c r="I120" s="6"/>
    </row>
    <row r="121" spans="1:9" ht="40.5" customHeight="1">
      <c r="A121" s="123">
        <v>900</v>
      </c>
      <c r="B121" s="106"/>
      <c r="C121" s="551" t="s">
        <v>92</v>
      </c>
      <c r="D121" s="552"/>
      <c r="E121" s="151">
        <f>SUM(E122,E124)</f>
        <v>2682676</v>
      </c>
      <c r="F121" s="150">
        <f>SUM(F122,F124)</f>
        <v>4297.57</v>
      </c>
      <c r="G121" s="402">
        <v>0</v>
      </c>
      <c r="H121" s="291">
        <v>0.0016</v>
      </c>
      <c r="I121" s="6"/>
    </row>
    <row r="122" spans="1:9" ht="29.25" customHeight="1">
      <c r="A122" s="94"/>
      <c r="B122" s="152">
        <v>90001</v>
      </c>
      <c r="C122" s="153"/>
      <c r="D122" s="154" t="s">
        <v>134</v>
      </c>
      <c r="E122" s="121">
        <f>SUM(E123)</f>
        <v>2677676</v>
      </c>
      <c r="F122" s="155">
        <f>SUM(F123)</f>
        <v>0</v>
      </c>
      <c r="G122" s="377">
        <v>0</v>
      </c>
      <c r="H122" s="292">
        <v>0</v>
      </c>
      <c r="I122" s="6"/>
    </row>
    <row r="123" spans="1:9" ht="72" customHeight="1">
      <c r="A123" s="436"/>
      <c r="B123" s="434"/>
      <c r="C123" s="304" t="s">
        <v>135</v>
      </c>
      <c r="D123" s="259" t="s">
        <v>125</v>
      </c>
      <c r="E123" s="207">
        <v>2677676</v>
      </c>
      <c r="F123" s="208">
        <v>0</v>
      </c>
      <c r="G123" s="385">
        <v>0</v>
      </c>
      <c r="H123" s="196">
        <v>0</v>
      </c>
      <c r="I123" s="6"/>
    </row>
    <row r="124" spans="1:9" ht="40.5" customHeight="1">
      <c r="A124" s="436"/>
      <c r="B124" s="435">
        <v>90019</v>
      </c>
      <c r="C124" s="324"/>
      <c r="D124" s="419" t="s">
        <v>113</v>
      </c>
      <c r="E124" s="121">
        <v>5000</v>
      </c>
      <c r="F124" s="327">
        <v>4297.57</v>
      </c>
      <c r="G124" s="378">
        <v>0</v>
      </c>
      <c r="H124" s="244">
        <v>0.8595</v>
      </c>
      <c r="I124" s="6"/>
    </row>
    <row r="125" spans="1:9" ht="20.25" customHeight="1">
      <c r="A125" s="436"/>
      <c r="B125" s="323"/>
      <c r="C125" s="325" t="s">
        <v>89</v>
      </c>
      <c r="D125" s="326" t="s">
        <v>90</v>
      </c>
      <c r="E125" s="207">
        <v>5000</v>
      </c>
      <c r="F125" s="243">
        <v>4297.57</v>
      </c>
      <c r="G125" s="385">
        <v>0</v>
      </c>
      <c r="H125" s="196">
        <v>0.8595</v>
      </c>
      <c r="I125" s="6"/>
    </row>
    <row r="126" spans="1:9" ht="40.5" customHeight="1">
      <c r="A126" s="439">
        <v>921</v>
      </c>
      <c r="B126" s="106"/>
      <c r="C126" s="548" t="s">
        <v>85</v>
      </c>
      <c r="D126" s="549"/>
      <c r="E126" s="151">
        <f>SUM(E127,E130)</f>
        <v>420900</v>
      </c>
      <c r="F126" s="332">
        <f>SUM(F127,F130)</f>
        <v>0</v>
      </c>
      <c r="G126" s="379">
        <f>SUM(G127,G130)</f>
        <v>373177.01</v>
      </c>
      <c r="H126" s="291">
        <v>0.8866</v>
      </c>
      <c r="I126" s="6"/>
    </row>
    <row r="127" spans="1:9" ht="34.5" customHeight="1">
      <c r="A127" s="440"/>
      <c r="B127" s="437">
        <v>92109</v>
      </c>
      <c r="C127" s="328"/>
      <c r="D127" s="418" t="s">
        <v>86</v>
      </c>
      <c r="E127" s="329">
        <f>SUM(E128:E129)</f>
        <v>48360</v>
      </c>
      <c r="F127" s="330">
        <f>SUM(F128:F129)</f>
        <v>0</v>
      </c>
      <c r="G127" s="403">
        <f>SUM(G128:G129)</f>
        <v>637.51</v>
      </c>
      <c r="H127" s="331">
        <v>0.0132</v>
      </c>
      <c r="I127" s="6"/>
    </row>
    <row r="128" spans="1:9" ht="23.25" customHeight="1">
      <c r="A128" s="441"/>
      <c r="B128" s="438"/>
      <c r="C128" s="484" t="s">
        <v>21</v>
      </c>
      <c r="D128" s="265" t="s">
        <v>136</v>
      </c>
      <c r="E128" s="207">
        <v>0</v>
      </c>
      <c r="F128" s="277">
        <v>0</v>
      </c>
      <c r="G128" s="483">
        <v>637.51</v>
      </c>
      <c r="H128" s="343">
        <v>0</v>
      </c>
      <c r="I128" s="6"/>
    </row>
    <row r="129" spans="1:9" ht="71.25" customHeight="1">
      <c r="A129" s="441"/>
      <c r="B129" s="438"/>
      <c r="C129" s="346">
        <v>6208</v>
      </c>
      <c r="D129" s="259" t="s">
        <v>125</v>
      </c>
      <c r="E129" s="207">
        <v>48360</v>
      </c>
      <c r="F129" s="482">
        <v>0</v>
      </c>
      <c r="G129" s="351">
        <v>0</v>
      </c>
      <c r="H129" s="343">
        <v>0</v>
      </c>
      <c r="I129" s="6"/>
    </row>
    <row r="130" spans="1:9" ht="24.75" customHeight="1">
      <c r="A130" s="436"/>
      <c r="B130" s="485">
        <v>92195</v>
      </c>
      <c r="C130" s="153"/>
      <c r="D130" s="154" t="s">
        <v>8</v>
      </c>
      <c r="E130" s="121">
        <f>SUM(E131)</f>
        <v>372540</v>
      </c>
      <c r="F130" s="155">
        <f>SUM(F131)</f>
        <v>0</v>
      </c>
      <c r="G130" s="404">
        <v>372539.5</v>
      </c>
      <c r="H130" s="293">
        <v>1</v>
      </c>
      <c r="I130" s="6"/>
    </row>
    <row r="131" spans="1:9" ht="75.75" customHeight="1">
      <c r="A131" s="553"/>
      <c r="B131" s="500"/>
      <c r="C131" s="304" t="s">
        <v>135</v>
      </c>
      <c r="D131" s="259" t="s">
        <v>125</v>
      </c>
      <c r="E131" s="207">
        <v>372540</v>
      </c>
      <c r="F131" s="208">
        <v>0</v>
      </c>
      <c r="G131" s="385">
        <v>372539.5</v>
      </c>
      <c r="H131" s="343">
        <v>1</v>
      </c>
      <c r="I131" s="6"/>
    </row>
    <row r="132" spans="1:9" ht="40.5" customHeight="1">
      <c r="A132" s="335">
        <v>926</v>
      </c>
      <c r="B132" s="336"/>
      <c r="C132" s="337"/>
      <c r="D132" s="334" t="s">
        <v>141</v>
      </c>
      <c r="E132" s="338">
        <f>SUM(E133)</f>
        <v>409675</v>
      </c>
      <c r="F132" s="339">
        <f>SUM(F133)</f>
        <v>0</v>
      </c>
      <c r="G132" s="380">
        <f>SUM(G133)</f>
        <v>26500</v>
      </c>
      <c r="H132" s="340">
        <v>0.0647</v>
      </c>
      <c r="I132" s="6"/>
    </row>
    <row r="133" spans="1:9" ht="24.75" customHeight="1">
      <c r="A133" s="333"/>
      <c r="B133" s="487">
        <v>92601</v>
      </c>
      <c r="C133" s="341"/>
      <c r="D133" s="342" t="s">
        <v>114</v>
      </c>
      <c r="E133" s="121">
        <f>SUM(E134:E135)</f>
        <v>409675</v>
      </c>
      <c r="F133" s="155">
        <f>SUM(F134:F135)</f>
        <v>0</v>
      </c>
      <c r="G133" s="404">
        <f>SUM(G134,G135)</f>
        <v>26500</v>
      </c>
      <c r="H133" s="293">
        <v>0.0647</v>
      </c>
      <c r="I133" s="6"/>
    </row>
    <row r="134" spans="1:9" ht="70.5" customHeight="1">
      <c r="A134" s="333"/>
      <c r="B134" s="444"/>
      <c r="C134" s="347" t="s">
        <v>135</v>
      </c>
      <c r="D134" s="259" t="s">
        <v>125</v>
      </c>
      <c r="E134" s="287">
        <v>209675</v>
      </c>
      <c r="F134" s="208">
        <v>0</v>
      </c>
      <c r="G134" s="351">
        <v>26500</v>
      </c>
      <c r="H134" s="343">
        <v>0.1264</v>
      </c>
      <c r="I134" s="6"/>
    </row>
    <row r="135" spans="1:9" ht="59.25" customHeight="1" thickBot="1">
      <c r="A135" s="333"/>
      <c r="B135" s="444"/>
      <c r="C135" s="347" t="s">
        <v>115</v>
      </c>
      <c r="D135" s="486" t="s">
        <v>138</v>
      </c>
      <c r="E135" s="287">
        <v>200000</v>
      </c>
      <c r="F135" s="208">
        <v>0</v>
      </c>
      <c r="G135" s="385">
        <v>0</v>
      </c>
      <c r="H135" s="343">
        <v>0</v>
      </c>
      <c r="I135" s="6"/>
    </row>
    <row r="136" spans="1:9" ht="18" customHeight="1" hidden="1">
      <c r="A136" s="92">
        <v>921</v>
      </c>
      <c r="B136" s="93"/>
      <c r="C136" s="546" t="s">
        <v>85</v>
      </c>
      <c r="D136" s="547"/>
      <c r="E136" s="14">
        <f>SUM(E137)</f>
        <v>0</v>
      </c>
      <c r="F136" s="71">
        <f>SUM(F137)</f>
        <v>598</v>
      </c>
      <c r="G136" s="381"/>
      <c r="H136" s="294"/>
      <c r="I136" s="6"/>
    </row>
    <row r="137" spans="1:9" ht="18" customHeight="1" hidden="1">
      <c r="A137" s="59"/>
      <c r="B137" s="46">
        <v>92109</v>
      </c>
      <c r="C137" s="543" t="s">
        <v>86</v>
      </c>
      <c r="D137" s="543"/>
      <c r="E137" s="27">
        <f>SUM(E138:E138)</f>
        <v>0</v>
      </c>
      <c r="F137" s="33">
        <f>SUM(F138)</f>
        <v>598</v>
      </c>
      <c r="G137" s="360"/>
      <c r="H137" s="295"/>
      <c r="I137" s="6"/>
    </row>
    <row r="138" spans="1:9" ht="17.25" customHeight="1" hidden="1">
      <c r="A138" s="72"/>
      <c r="B138" s="67"/>
      <c r="C138" s="30" t="s">
        <v>87</v>
      </c>
      <c r="D138" s="73" t="s">
        <v>88</v>
      </c>
      <c r="E138" s="18">
        <v>0</v>
      </c>
      <c r="F138" s="15">
        <v>598</v>
      </c>
      <c r="G138" s="361"/>
      <c r="H138" s="296"/>
      <c r="I138" s="6"/>
    </row>
    <row r="139" spans="1:9" s="6" customFormat="1" ht="40.5" customHeight="1" thickBot="1">
      <c r="A139" s="156"/>
      <c r="B139" s="157"/>
      <c r="C139" s="157"/>
      <c r="D139" s="501" t="s">
        <v>139</v>
      </c>
      <c r="E139" s="158">
        <f>SUM(E8,E11,E14,E23,E26,E38,E44,E47,E77,E84,E97,E114,E118,E121,E126,E132)</f>
        <v>13467426</v>
      </c>
      <c r="F139" s="159">
        <f>SUM(F8,F11,F14,F23,F26,F38,F44,F135,F47,F77,F84,F97,F114,F118,F121,F126,F132)</f>
        <v>5048415.58</v>
      </c>
      <c r="G139" s="408">
        <f>SUM(G8,G11,G14,G23,G26,G38,G47,G77,G84,G97,G114,G121,G126,G132)</f>
        <v>467884.76</v>
      </c>
      <c r="H139" s="297">
        <v>0.4096</v>
      </c>
      <c r="I139" s="82"/>
    </row>
    <row r="140" ht="21.75" customHeight="1"/>
    <row r="141" ht="18" customHeight="1"/>
    <row r="142" ht="15.75" customHeight="1"/>
    <row r="143" ht="16.5" customHeight="1"/>
    <row r="191" ht="39.75" customHeight="1"/>
  </sheetData>
  <sheetProtection/>
  <mergeCells count="40">
    <mergeCell ref="C34:D34"/>
    <mergeCell ref="C36:D36"/>
    <mergeCell ref="C137:D137"/>
    <mergeCell ref="C114:D114"/>
    <mergeCell ref="C119:D119"/>
    <mergeCell ref="C136:D136"/>
    <mergeCell ref="C126:D126"/>
    <mergeCell ref="C118:D118"/>
    <mergeCell ref="C115:D115"/>
    <mergeCell ref="C121:D121"/>
    <mergeCell ref="C112:D112"/>
    <mergeCell ref="C95:D95"/>
    <mergeCell ref="C97:D97"/>
    <mergeCell ref="C100:D100"/>
    <mergeCell ref="C106:D106"/>
    <mergeCell ref="C98:D98"/>
    <mergeCell ref="C89:D89"/>
    <mergeCell ref="C82:D82"/>
    <mergeCell ref="C84:D84"/>
    <mergeCell ref="C85:D85"/>
    <mergeCell ref="C60:D60"/>
    <mergeCell ref="C80:D80"/>
    <mergeCell ref="C71:D71"/>
    <mergeCell ref="C74:D74"/>
    <mergeCell ref="C77:D77"/>
    <mergeCell ref="C78:D78"/>
    <mergeCell ref="C42:D42"/>
    <mergeCell ref="C38:D38"/>
    <mergeCell ref="C39:D39"/>
    <mergeCell ref="C52:D52"/>
    <mergeCell ref="C47:D47"/>
    <mergeCell ref="A4:F4"/>
    <mergeCell ref="B8:D8"/>
    <mergeCell ref="C11:D11"/>
    <mergeCell ref="C29:D29"/>
    <mergeCell ref="C14:D14"/>
    <mergeCell ref="C15:D15"/>
    <mergeCell ref="C24:D24"/>
    <mergeCell ref="C27:D27"/>
    <mergeCell ref="C41:D41"/>
  </mergeCells>
  <printOptions/>
  <pageMargins left="0.3541666666666667" right="0.2" top="0.62" bottom="0.5902777777777778" header="0.23611111111111113" footer="0.5118055555555556"/>
  <pageSetup fitToHeight="0" horizontalDpi="300" verticalDpi="300" orientation="portrait" paperSize="9" r:id="rId3"/>
  <headerFooter alignWithMargins="0">
    <oddFooter>&amp;C&amp;10Strona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UG_Szczaniec2</cp:lastModifiedBy>
  <cp:lastPrinted>2011-08-17T10:54:21Z</cp:lastPrinted>
  <dcterms:created xsi:type="dcterms:W3CDTF">2005-07-26T07:09:08Z</dcterms:created>
  <dcterms:modified xsi:type="dcterms:W3CDTF">2011-08-29T12:30:14Z</dcterms:modified>
  <cp:category/>
  <cp:version/>
  <cp:contentType/>
  <cp:contentStatus/>
  <cp:revision>2</cp:revision>
</cp:coreProperties>
</file>